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人民医院护理1" sheetId="1" r:id="rId1"/>
    <sheet name="中医院护理1" sheetId="2" r:id="rId2"/>
    <sheet name="人民医院护理2" sheetId="3" r:id="rId3"/>
    <sheet name="中医院护理2" sheetId="4" r:id="rId4"/>
    <sheet name="人民医院助产1" sheetId="5" r:id="rId5"/>
    <sheet name="人民医院助产2" sheetId="6" r:id="rId6"/>
    <sheet name="中医院办公室文秘" sheetId="7" r:id="rId7"/>
    <sheet name="中医院财务管理" sheetId="8" r:id="rId8"/>
    <sheet name="中医院采购办文员" sheetId="9" r:id="rId9"/>
    <sheet name="妇保院检验" sheetId="10" r:id="rId10"/>
    <sheet name="人民医院放射诊断" sheetId="11" r:id="rId11"/>
    <sheet name="人民医院检验" sheetId="12" r:id="rId12"/>
    <sheet name="人民医院康复理疗" sheetId="13" r:id="rId13"/>
    <sheet name="中医院B超、放射" sheetId="14" r:id="rId14"/>
    <sheet name="中医院检验" sheetId="15" r:id="rId15"/>
    <sheet name="中医院临床1" sheetId="16" r:id="rId16"/>
    <sheet name="中医院临床2" sheetId="17" r:id="rId17"/>
    <sheet name="中医院针灸" sheetId="18" r:id="rId18"/>
    <sheet name="妇保院办公室" sheetId="19" r:id="rId19"/>
    <sheet name="妇保院财务管理" sheetId="20" r:id="rId20"/>
    <sheet name="妇保院儿科" sheetId="21" r:id="rId21"/>
    <sheet name="妇保院妇产科" sheetId="22" r:id="rId22"/>
    <sheet name="妇保院护理" sheetId="23" r:id="rId23"/>
    <sheet name="妇保院信息系统管理" sheetId="24" r:id="rId24"/>
    <sheet name="妇保院药剂师" sheetId="25" r:id="rId25"/>
    <sheet name="妇保院助产士" sheetId="26" r:id="rId26"/>
  </sheets>
  <calcPr calcId="144525"/>
</workbook>
</file>

<file path=xl/sharedStrings.xml><?xml version="1.0" encoding="utf-8"?>
<sst xmlns="http://schemas.openxmlformats.org/spreadsheetml/2006/main" count="905" uniqueCount="239">
  <si>
    <t>2019年兴国县县级公立医院公开招聘卫技人员总成绩表</t>
  </si>
  <si>
    <t>报考单位</t>
  </si>
  <si>
    <t>报考岗位</t>
  </si>
  <si>
    <t>姓名</t>
  </si>
  <si>
    <t>笔试成绩</t>
  </si>
  <si>
    <t>面试试场号</t>
  </si>
  <si>
    <t>面试成绩</t>
  </si>
  <si>
    <t>总成绩</t>
  </si>
  <si>
    <t>备注</t>
  </si>
  <si>
    <t>实得分</t>
  </si>
  <si>
    <t>修正成绩</t>
  </si>
  <si>
    <t>人民医院</t>
  </si>
  <si>
    <t>护理1</t>
  </si>
  <si>
    <t>谢美玲</t>
  </si>
  <si>
    <t>娄和沛</t>
  </si>
  <si>
    <t>李上蓉</t>
  </si>
  <si>
    <t>谢瑜</t>
  </si>
  <si>
    <t>刘丽萍</t>
  </si>
  <si>
    <t>钟文婷</t>
  </si>
  <si>
    <t>熊艳青</t>
  </si>
  <si>
    <t>兰检华</t>
  </si>
  <si>
    <t>王英</t>
  </si>
  <si>
    <t>刘善祯</t>
  </si>
  <si>
    <t>邓紫凌</t>
  </si>
  <si>
    <t>洪小芸</t>
  </si>
  <si>
    <t>陈根招</t>
  </si>
  <si>
    <t>谢文慧</t>
  </si>
  <si>
    <t>廖芳燕</t>
  </si>
  <si>
    <t>王翠文</t>
  </si>
  <si>
    <t>曾小芹</t>
  </si>
  <si>
    <t>谢兰</t>
  </si>
  <si>
    <t>许芳</t>
  </si>
  <si>
    <t>陈春华</t>
  </si>
  <si>
    <t>徐梅</t>
  </si>
  <si>
    <t>黄秋梅</t>
  </si>
  <si>
    <t>陈英</t>
  </si>
  <si>
    <t>李文</t>
  </si>
  <si>
    <t>钟林寅</t>
  </si>
  <si>
    <t>钟丽霞</t>
  </si>
  <si>
    <t>王艳梅</t>
  </si>
  <si>
    <t>曾根华</t>
  </si>
  <si>
    <t>罗琦</t>
  </si>
  <si>
    <t>黄杨玉</t>
  </si>
  <si>
    <t>曾婷</t>
  </si>
  <si>
    <t>俞献永</t>
  </si>
  <si>
    <t>江小玲</t>
  </si>
  <si>
    <t>张桂芳</t>
  </si>
  <si>
    <t>肖文连</t>
  </si>
  <si>
    <t>陈丽琳</t>
  </si>
  <si>
    <t>邓翠芸</t>
  </si>
  <si>
    <t>邱海萍</t>
  </si>
  <si>
    <t>缺考</t>
  </si>
  <si>
    <t>中医院</t>
  </si>
  <si>
    <t>刘玮玮</t>
  </si>
  <si>
    <t>邓梅</t>
  </si>
  <si>
    <t>杨建嵘</t>
  </si>
  <si>
    <t>邱日霞</t>
  </si>
  <si>
    <t>杨春红</t>
  </si>
  <si>
    <t>翁燕琴</t>
  </si>
  <si>
    <t>张子珍</t>
  </si>
  <si>
    <t>邹良华</t>
  </si>
  <si>
    <t>刘长鹪</t>
  </si>
  <si>
    <t>刘娟</t>
  </si>
  <si>
    <t>夏招娣</t>
  </si>
  <si>
    <t>护理2</t>
  </si>
  <si>
    <t>刘艳芳</t>
  </si>
  <si>
    <t>曾慧华</t>
  </si>
  <si>
    <t>兰美珍</t>
  </si>
  <si>
    <t>朱妙连</t>
  </si>
  <si>
    <t>李珊</t>
  </si>
  <si>
    <t>赖金丽</t>
  </si>
  <si>
    <t>黄梅红</t>
  </si>
  <si>
    <t>陈金华</t>
  </si>
  <si>
    <t>赖如慧</t>
  </si>
  <si>
    <t>吕美娟</t>
  </si>
  <si>
    <t>李林秀</t>
  </si>
  <si>
    <t>钟蕾</t>
  </si>
  <si>
    <t>林立华</t>
  </si>
  <si>
    <t>姚贤珍</t>
  </si>
  <si>
    <t>肖国连</t>
  </si>
  <si>
    <t>谢婷</t>
  </si>
  <si>
    <t>钟玲</t>
  </si>
  <si>
    <t>丁聪莲</t>
  </si>
  <si>
    <t>杨云</t>
  </si>
  <si>
    <t>梁晓霞</t>
  </si>
  <si>
    <t>黄来连</t>
  </si>
  <si>
    <t>林带香</t>
  </si>
  <si>
    <t>朱能琴</t>
  </si>
  <si>
    <t>刘淋</t>
  </si>
  <si>
    <t>钟晨芬</t>
  </si>
  <si>
    <t>谢萍</t>
  </si>
  <si>
    <t>曾凡群</t>
  </si>
  <si>
    <t>王正琴</t>
  </si>
  <si>
    <t>谢小锋</t>
  </si>
  <si>
    <t>王招兰</t>
  </si>
  <si>
    <t>曾瑶</t>
  </si>
  <si>
    <t>蔡观香</t>
  </si>
  <si>
    <t>谢龙凤</t>
  </si>
  <si>
    <t>陈艳</t>
  </si>
  <si>
    <t>邓丽娟</t>
  </si>
  <si>
    <t>温萍</t>
  </si>
  <si>
    <t>康媛</t>
  </si>
  <si>
    <t>刘秋英</t>
  </si>
  <si>
    <t>赖金梅</t>
  </si>
  <si>
    <t>邱永宁</t>
  </si>
  <si>
    <t>钟丽</t>
  </si>
  <si>
    <t>钟才清</t>
  </si>
  <si>
    <t>钟荣玉</t>
  </si>
  <si>
    <t>吕倩云</t>
  </si>
  <si>
    <t>黄裕青</t>
  </si>
  <si>
    <t>魏清清</t>
  </si>
  <si>
    <t>杜嘉丽</t>
  </si>
  <si>
    <t>王丽萍</t>
  </si>
  <si>
    <t>肖艳</t>
  </si>
  <si>
    <t>钟李璐</t>
  </si>
  <si>
    <t>曾燕慧</t>
  </si>
  <si>
    <t>吴瑶瑶</t>
  </si>
  <si>
    <t>朱茜</t>
  </si>
  <si>
    <t>临床护理2</t>
  </si>
  <si>
    <t>邱梦婷</t>
  </si>
  <si>
    <t>邱  红</t>
  </si>
  <si>
    <t>钟玉敏</t>
  </si>
  <si>
    <t>吕爱萍</t>
  </si>
  <si>
    <t>李  敏</t>
  </si>
  <si>
    <t>蔡于娇</t>
  </si>
  <si>
    <t>钟  慧</t>
  </si>
  <si>
    <t>陈晴晴</t>
  </si>
  <si>
    <t>赖花珍</t>
  </si>
  <si>
    <t>李颖雯</t>
  </si>
  <si>
    <t>陈  凌</t>
  </si>
  <si>
    <t>杨泰寿</t>
  </si>
  <si>
    <t>江荣华</t>
  </si>
  <si>
    <t>王  宁</t>
  </si>
  <si>
    <t>刘  芸</t>
  </si>
  <si>
    <t>周小凤</t>
  </si>
  <si>
    <t>钟  根</t>
  </si>
  <si>
    <t>李  燕</t>
  </si>
  <si>
    <t>曾丽萍</t>
  </si>
  <si>
    <t>杨  英</t>
  </si>
  <si>
    <t>郭素芳</t>
  </si>
  <si>
    <t>肖金兰</t>
  </si>
  <si>
    <t>刘  英</t>
  </si>
  <si>
    <t>钟金花</t>
  </si>
  <si>
    <t>李雪珍</t>
  </si>
  <si>
    <t>江星星</t>
  </si>
  <si>
    <t>张丽娟</t>
  </si>
  <si>
    <t>谢小青</t>
  </si>
  <si>
    <t>李水划</t>
  </si>
  <si>
    <t>王龙风</t>
  </si>
  <si>
    <t>江  燕</t>
  </si>
  <si>
    <t>助产士1</t>
  </si>
  <si>
    <t>刘露露</t>
  </si>
  <si>
    <t>李淑琴</t>
  </si>
  <si>
    <t>李韫涵</t>
  </si>
  <si>
    <t>肖微</t>
  </si>
  <si>
    <t>谢俐丽</t>
  </si>
  <si>
    <t>罗怡芳</t>
  </si>
  <si>
    <t>邓花花</t>
  </si>
  <si>
    <t>刘敏</t>
  </si>
  <si>
    <t>助产士2</t>
  </si>
  <si>
    <t>邹玮</t>
  </si>
  <si>
    <t>钟灵琰</t>
  </si>
  <si>
    <t>刘文婷</t>
  </si>
  <si>
    <t>李素玉</t>
  </si>
  <si>
    <t>王李秀</t>
  </si>
  <si>
    <t>何阳阳</t>
  </si>
  <si>
    <t>刘丹</t>
  </si>
  <si>
    <t>陈小琴</t>
  </si>
  <si>
    <t>办公室文秘</t>
  </si>
  <si>
    <t>范仁鑫</t>
  </si>
  <si>
    <t>财务管理</t>
  </si>
  <si>
    <t>陈宣谕</t>
  </si>
  <si>
    <t>胡宇琦</t>
  </si>
  <si>
    <t>采购办文员</t>
  </si>
  <si>
    <t>黄信海</t>
  </si>
  <si>
    <t>钟坚吉</t>
  </si>
  <si>
    <t>妇保院</t>
  </si>
  <si>
    <t>检验</t>
  </si>
  <si>
    <t>邱观秀</t>
  </si>
  <si>
    <t>钟礼芳</t>
  </si>
  <si>
    <t>放射诊断</t>
  </si>
  <si>
    <t>吴扬</t>
  </si>
  <si>
    <t>谢军</t>
  </si>
  <si>
    <t>康复治疗</t>
  </si>
  <si>
    <t>钟学芹</t>
  </si>
  <si>
    <t>刘慧</t>
  </si>
  <si>
    <t>超声、放射</t>
  </si>
  <si>
    <t>谢朝辉</t>
  </si>
  <si>
    <t>叶时宾</t>
  </si>
  <si>
    <t>张佳玮</t>
  </si>
  <si>
    <t>李林</t>
  </si>
  <si>
    <t>邓小丽</t>
  </si>
  <si>
    <t>刘有招</t>
  </si>
  <si>
    <t>郭运波</t>
  </si>
  <si>
    <t>临床1</t>
  </si>
  <si>
    <t>刘跃博</t>
  </si>
  <si>
    <t>梁耀</t>
  </si>
  <si>
    <t>刘瑞禄</t>
  </si>
  <si>
    <t>吕宝根</t>
  </si>
  <si>
    <t>临床2</t>
  </si>
  <si>
    <t>陈龙</t>
  </si>
  <si>
    <t>谢光滨</t>
  </si>
  <si>
    <t>欧阳观保</t>
  </si>
  <si>
    <t>钟倩</t>
  </si>
  <si>
    <t>李善勇</t>
  </si>
  <si>
    <t>针灸</t>
  </si>
  <si>
    <t>刘溪</t>
  </si>
  <si>
    <t>温重庆</t>
  </si>
  <si>
    <t>刘厚仁</t>
  </si>
  <si>
    <t>赖旭棋</t>
  </si>
  <si>
    <t>张睿</t>
  </si>
  <si>
    <t>儿科</t>
  </si>
  <si>
    <t>何基根</t>
  </si>
  <si>
    <t>朱丹</t>
  </si>
  <si>
    <t>妇产科</t>
  </si>
  <si>
    <t>谢霞丽</t>
  </si>
  <si>
    <t>钟珊</t>
  </si>
  <si>
    <t>高晓蕾</t>
  </si>
  <si>
    <t>护理</t>
  </si>
  <si>
    <t>刘芳</t>
  </si>
  <si>
    <t>刘根兰</t>
  </si>
  <si>
    <t>李红英</t>
  </si>
  <si>
    <t>江文婷</t>
  </si>
  <si>
    <t>杨平</t>
  </si>
  <si>
    <t>胡小梅</t>
  </si>
  <si>
    <t>王丹</t>
  </si>
  <si>
    <t>刘婷</t>
  </si>
  <si>
    <t>信息系统管理</t>
  </si>
  <si>
    <t>肖云林</t>
  </si>
  <si>
    <t>药剂师</t>
  </si>
  <si>
    <t>张均</t>
  </si>
  <si>
    <t>孙晓婷</t>
  </si>
  <si>
    <t>黎庆沛</t>
  </si>
  <si>
    <t>助产士</t>
  </si>
  <si>
    <t>康永</t>
  </si>
  <si>
    <t>钟惠琳</t>
  </si>
  <si>
    <t>李福英</t>
  </si>
  <si>
    <t>钟琴</t>
  </si>
  <si>
    <t>钟路平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</si>
</sst>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176" fontId="4" fillId="0" borderId="0" xfId="49" applyNumberFormat="1" applyFont="1" applyFill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J4" sqref="A1:J41"/>
    </sheetView>
  </sheetViews>
  <sheetFormatPr defaultColWidth="9" defaultRowHeight="13.5"/>
  <sheetData>
    <row r="1" ht="20.25" spans="1:10">
      <c r="A1" s="5" t="s">
        <v>0</v>
      </c>
      <c r="B1" s="5"/>
      <c r="C1" s="5"/>
      <c r="D1" s="5"/>
      <c r="E1" s="5"/>
      <c r="F1" s="5"/>
      <c r="G1" s="6"/>
      <c r="H1" s="6"/>
      <c r="I1" s="5"/>
      <c r="J1" s="22"/>
    </row>
    <row r="2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  <c r="J2" s="22"/>
    </row>
    <row r="3" spans="1:10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  <c r="J3" s="22"/>
    </row>
    <row r="4" s="27" customFormat="1" spans="1:10">
      <c r="A4" s="17" t="s">
        <v>11</v>
      </c>
      <c r="B4" s="17" t="s">
        <v>12</v>
      </c>
      <c r="C4" s="17" t="s">
        <v>13</v>
      </c>
      <c r="D4" s="18">
        <v>69.7</v>
      </c>
      <c r="E4" s="17">
        <v>1</v>
      </c>
      <c r="F4" s="17">
        <v>83.67</v>
      </c>
      <c r="G4" s="19">
        <f t="shared" ref="G4:G18" si="0">72.55/70.37*F4</f>
        <v>86.2620221685377</v>
      </c>
      <c r="H4" s="19">
        <f t="shared" ref="H4:H41" si="1">D4*0.7+G4*0.3</f>
        <v>74.6686066505613</v>
      </c>
      <c r="I4" s="17"/>
      <c r="J4" s="28"/>
    </row>
    <row r="5" s="27" customFormat="1" spans="1:10">
      <c r="A5" s="17" t="s">
        <v>11</v>
      </c>
      <c r="B5" s="17" t="s">
        <v>12</v>
      </c>
      <c r="C5" s="17" t="s">
        <v>14</v>
      </c>
      <c r="D5" s="18">
        <v>70.45</v>
      </c>
      <c r="E5" s="17">
        <v>1</v>
      </c>
      <c r="F5" s="17">
        <v>76.33</v>
      </c>
      <c r="G5" s="19">
        <f t="shared" si="0"/>
        <v>78.6946354980816</v>
      </c>
      <c r="H5" s="19">
        <f t="shared" si="1"/>
        <v>72.9233906494245</v>
      </c>
      <c r="I5" s="17"/>
      <c r="J5" s="28"/>
    </row>
    <row r="6" s="27" customFormat="1" spans="1:10">
      <c r="A6" s="17" t="s">
        <v>11</v>
      </c>
      <c r="B6" s="17" t="s">
        <v>12</v>
      </c>
      <c r="C6" s="17" t="s">
        <v>15</v>
      </c>
      <c r="D6" s="18">
        <v>72.25</v>
      </c>
      <c r="E6" s="17">
        <v>1</v>
      </c>
      <c r="F6" s="17">
        <v>71.33</v>
      </c>
      <c r="G6" s="19">
        <f t="shared" si="0"/>
        <v>73.5397399459997</v>
      </c>
      <c r="H6" s="19">
        <f t="shared" si="1"/>
        <v>72.6369219837999</v>
      </c>
      <c r="I6" s="17"/>
      <c r="J6" s="28"/>
    </row>
    <row r="7" s="27" customFormat="1" spans="1:10">
      <c r="A7" s="17" t="s">
        <v>11</v>
      </c>
      <c r="B7" s="17" t="s">
        <v>12</v>
      </c>
      <c r="C7" s="17" t="s">
        <v>16</v>
      </c>
      <c r="D7" s="18">
        <v>69.1</v>
      </c>
      <c r="E7" s="17">
        <v>1</v>
      </c>
      <c r="F7" s="17">
        <v>77.67</v>
      </c>
      <c r="G7" s="19">
        <f t="shared" si="0"/>
        <v>80.0761475060395</v>
      </c>
      <c r="H7" s="19">
        <f t="shared" si="1"/>
        <v>72.3928442518118</v>
      </c>
      <c r="I7" s="17"/>
      <c r="J7" s="28"/>
    </row>
    <row r="8" s="27" customFormat="1" spans="1:10">
      <c r="A8" s="17" t="s">
        <v>11</v>
      </c>
      <c r="B8" s="17" t="s">
        <v>12</v>
      </c>
      <c r="C8" s="17" t="s">
        <v>17</v>
      </c>
      <c r="D8" s="18">
        <v>68.2</v>
      </c>
      <c r="E8" s="17">
        <v>1</v>
      </c>
      <c r="F8" s="17">
        <v>73</v>
      </c>
      <c r="G8" s="19">
        <f t="shared" si="0"/>
        <v>75.2614750603951</v>
      </c>
      <c r="H8" s="19">
        <f t="shared" si="1"/>
        <v>70.3184425181185</v>
      </c>
      <c r="I8" s="17"/>
      <c r="J8" s="28"/>
    </row>
    <row r="9" s="27" customFormat="1" spans="1:10">
      <c r="A9" s="17" t="s">
        <v>11</v>
      </c>
      <c r="B9" s="17" t="s">
        <v>12</v>
      </c>
      <c r="C9" s="17" t="s">
        <v>18</v>
      </c>
      <c r="D9" s="18">
        <v>67.25</v>
      </c>
      <c r="E9" s="17">
        <v>1</v>
      </c>
      <c r="F9" s="17">
        <v>72</v>
      </c>
      <c r="G9" s="19">
        <f t="shared" si="0"/>
        <v>74.2304959499787</v>
      </c>
      <c r="H9" s="19">
        <f t="shared" si="1"/>
        <v>69.3441487849936</v>
      </c>
      <c r="I9" s="17"/>
      <c r="J9" s="28"/>
    </row>
    <row r="10" s="27" customFormat="1" spans="1:10">
      <c r="A10" s="17" t="s">
        <v>11</v>
      </c>
      <c r="B10" s="17" t="s">
        <v>12</v>
      </c>
      <c r="C10" s="17" t="s">
        <v>19</v>
      </c>
      <c r="D10" s="18">
        <v>65.85</v>
      </c>
      <c r="E10" s="17">
        <v>1</v>
      </c>
      <c r="F10" s="17">
        <v>74.33</v>
      </c>
      <c r="G10" s="19">
        <f t="shared" si="0"/>
        <v>76.6326772772488</v>
      </c>
      <c r="H10" s="19">
        <f t="shared" si="1"/>
        <v>69.0848031831746</v>
      </c>
      <c r="I10" s="17"/>
      <c r="J10" s="28"/>
    </row>
    <row r="11" s="27" customFormat="1" spans="1:10">
      <c r="A11" s="17" t="s">
        <v>11</v>
      </c>
      <c r="B11" s="17" t="s">
        <v>12</v>
      </c>
      <c r="C11" s="17" t="s">
        <v>20</v>
      </c>
      <c r="D11" s="18">
        <v>70.4</v>
      </c>
      <c r="E11" s="17">
        <v>1</v>
      </c>
      <c r="F11" s="17">
        <v>63</v>
      </c>
      <c r="G11" s="19">
        <f t="shared" si="0"/>
        <v>64.9516839562313</v>
      </c>
      <c r="H11" s="19">
        <f t="shared" si="1"/>
        <v>68.7655051868694</v>
      </c>
      <c r="I11" s="17"/>
      <c r="J11" s="28"/>
    </row>
    <row r="12" s="27" customFormat="1" spans="1:10">
      <c r="A12" s="17" t="s">
        <v>11</v>
      </c>
      <c r="B12" s="17" t="s">
        <v>12</v>
      </c>
      <c r="C12" s="17" t="s">
        <v>21</v>
      </c>
      <c r="D12" s="18">
        <v>66</v>
      </c>
      <c r="E12" s="17">
        <v>1</v>
      </c>
      <c r="F12" s="17">
        <v>72.67</v>
      </c>
      <c r="G12" s="19">
        <f t="shared" si="0"/>
        <v>74.9212519539577</v>
      </c>
      <c r="H12" s="19">
        <f t="shared" si="1"/>
        <v>68.6763755861873</v>
      </c>
      <c r="I12" s="17"/>
      <c r="J12" s="28"/>
    </row>
    <row r="13" s="27" customFormat="1" spans="1:10">
      <c r="A13" s="17" t="s">
        <v>11</v>
      </c>
      <c r="B13" s="17" t="s">
        <v>12</v>
      </c>
      <c r="C13" s="17" t="s">
        <v>22</v>
      </c>
      <c r="D13" s="18">
        <v>67.45</v>
      </c>
      <c r="E13" s="17">
        <v>1</v>
      </c>
      <c r="F13" s="17">
        <v>68.33</v>
      </c>
      <c r="G13" s="19">
        <f t="shared" si="0"/>
        <v>70.4468026147506</v>
      </c>
      <c r="H13" s="19">
        <f t="shared" si="1"/>
        <v>68.3490407844252</v>
      </c>
      <c r="I13" s="17"/>
      <c r="J13" s="28"/>
    </row>
    <row r="14" s="27" customFormat="1" spans="1:10">
      <c r="A14" s="17" t="s">
        <v>11</v>
      </c>
      <c r="B14" s="17" t="s">
        <v>12</v>
      </c>
      <c r="C14" s="17" t="s">
        <v>23</v>
      </c>
      <c r="D14" s="18">
        <v>65.5</v>
      </c>
      <c r="E14" s="17">
        <v>1</v>
      </c>
      <c r="F14" s="17">
        <v>72.33</v>
      </c>
      <c r="G14" s="19">
        <f t="shared" si="0"/>
        <v>74.5707190564161</v>
      </c>
      <c r="H14" s="19">
        <f t="shared" si="1"/>
        <v>68.2212157169248</v>
      </c>
      <c r="I14" s="17"/>
      <c r="J14" s="28"/>
    </row>
    <row r="15" s="27" customFormat="1" spans="1:10">
      <c r="A15" s="17" t="s">
        <v>11</v>
      </c>
      <c r="B15" s="17" t="s">
        <v>12</v>
      </c>
      <c r="C15" s="17" t="s">
        <v>24</v>
      </c>
      <c r="D15" s="18">
        <v>66.8</v>
      </c>
      <c r="E15" s="17">
        <v>1</v>
      </c>
      <c r="F15" s="17">
        <v>67.33</v>
      </c>
      <c r="G15" s="19">
        <f t="shared" si="0"/>
        <v>69.4158235043342</v>
      </c>
      <c r="H15" s="19">
        <f t="shared" si="1"/>
        <v>67.5847470513003</v>
      </c>
      <c r="I15" s="17"/>
      <c r="J15" s="28"/>
    </row>
    <row r="16" s="27" customFormat="1" spans="1:10">
      <c r="A16" s="17" t="s">
        <v>11</v>
      </c>
      <c r="B16" s="17" t="s">
        <v>12</v>
      </c>
      <c r="C16" s="17" t="s">
        <v>25</v>
      </c>
      <c r="D16" s="18">
        <v>65.15</v>
      </c>
      <c r="E16" s="17">
        <v>1</v>
      </c>
      <c r="F16" s="17">
        <v>70.67</v>
      </c>
      <c r="G16" s="19">
        <f t="shared" si="0"/>
        <v>72.8592937331249</v>
      </c>
      <c r="H16" s="19">
        <f t="shared" si="1"/>
        <v>67.4627881199375</v>
      </c>
      <c r="I16" s="17"/>
      <c r="J16" s="28"/>
    </row>
    <row r="17" s="27" customFormat="1" spans="1:10">
      <c r="A17" s="17" t="s">
        <v>11</v>
      </c>
      <c r="B17" s="17" t="s">
        <v>12</v>
      </c>
      <c r="C17" s="17" t="s">
        <v>26</v>
      </c>
      <c r="D17" s="18">
        <v>64.3</v>
      </c>
      <c r="E17" s="17">
        <v>1</v>
      </c>
      <c r="F17" s="17">
        <v>72.33</v>
      </c>
      <c r="G17" s="19">
        <f t="shared" si="0"/>
        <v>74.5707190564161</v>
      </c>
      <c r="H17" s="19">
        <f t="shared" si="1"/>
        <v>67.3812157169248</v>
      </c>
      <c r="I17" s="17"/>
      <c r="J17" s="28"/>
    </row>
    <row r="18" s="27" customFormat="1" spans="1:10">
      <c r="A18" s="17" t="s">
        <v>11</v>
      </c>
      <c r="B18" s="17" t="s">
        <v>12</v>
      </c>
      <c r="C18" s="17" t="s">
        <v>27</v>
      </c>
      <c r="D18" s="18">
        <v>68.95</v>
      </c>
      <c r="E18" s="17">
        <v>1</v>
      </c>
      <c r="F18" s="17">
        <v>61.67</v>
      </c>
      <c r="G18" s="19">
        <f t="shared" si="0"/>
        <v>63.5804817393776</v>
      </c>
      <c r="H18" s="19">
        <f t="shared" si="1"/>
        <v>67.3391445218133</v>
      </c>
      <c r="I18" s="17"/>
      <c r="J18" s="28"/>
    </row>
    <row r="19" s="27" customFormat="1" spans="1:10">
      <c r="A19" s="17" t="s">
        <v>11</v>
      </c>
      <c r="B19" s="17" t="s">
        <v>12</v>
      </c>
      <c r="C19" s="17" t="s">
        <v>28</v>
      </c>
      <c r="D19" s="18">
        <v>61.6</v>
      </c>
      <c r="E19" s="17">
        <v>2</v>
      </c>
      <c r="F19" s="17">
        <v>82.67</v>
      </c>
      <c r="G19" s="19">
        <f>72.55/76.8*F19</f>
        <v>78.0951627604167</v>
      </c>
      <c r="H19" s="19">
        <f t="shared" si="1"/>
        <v>66.548548828125</v>
      </c>
      <c r="I19" s="17"/>
      <c r="J19" s="28"/>
    </row>
    <row r="20" s="27" customFormat="1" spans="1:10">
      <c r="A20" s="17" t="s">
        <v>11</v>
      </c>
      <c r="B20" s="17" t="s">
        <v>12</v>
      </c>
      <c r="C20" s="17" t="s">
        <v>29</v>
      </c>
      <c r="D20" s="18">
        <v>64.2</v>
      </c>
      <c r="E20" s="17">
        <v>1</v>
      </c>
      <c r="F20" s="17">
        <v>69</v>
      </c>
      <c r="G20" s="19">
        <f>72.55/70.37*F20</f>
        <v>71.1375586187296</v>
      </c>
      <c r="H20" s="19">
        <f t="shared" si="1"/>
        <v>66.2812675856189</v>
      </c>
      <c r="I20" s="17"/>
      <c r="J20" s="28"/>
    </row>
    <row r="21" s="27" customFormat="1" spans="1:10">
      <c r="A21" s="17" t="s">
        <v>11</v>
      </c>
      <c r="B21" s="17" t="s">
        <v>12</v>
      </c>
      <c r="C21" s="17" t="s">
        <v>30</v>
      </c>
      <c r="D21" s="18">
        <v>60.95</v>
      </c>
      <c r="E21" s="17">
        <v>2</v>
      </c>
      <c r="F21" s="17">
        <v>83.33</v>
      </c>
      <c r="G21" s="19">
        <f>72.55/76.8*F21</f>
        <v>78.7186393229167</v>
      </c>
      <c r="H21" s="19">
        <f t="shared" si="1"/>
        <v>66.280591796875</v>
      </c>
      <c r="I21" s="17"/>
      <c r="J21" s="28"/>
    </row>
    <row r="22" s="27" customFormat="1" spans="1:10">
      <c r="A22" s="17" t="s">
        <v>11</v>
      </c>
      <c r="B22" s="17" t="s">
        <v>12</v>
      </c>
      <c r="C22" s="17" t="s">
        <v>31</v>
      </c>
      <c r="D22" s="18">
        <v>64.1</v>
      </c>
      <c r="E22" s="17">
        <v>1</v>
      </c>
      <c r="F22" s="17">
        <v>68.33</v>
      </c>
      <c r="G22" s="19">
        <f>72.55/70.37*F22</f>
        <v>70.4468026147506</v>
      </c>
      <c r="H22" s="19">
        <f t="shared" si="1"/>
        <v>66.0040407844252</v>
      </c>
      <c r="I22" s="17"/>
      <c r="J22" s="28"/>
    </row>
    <row r="23" s="27" customFormat="1" spans="1:10">
      <c r="A23" s="17" t="s">
        <v>11</v>
      </c>
      <c r="B23" s="17" t="s">
        <v>12</v>
      </c>
      <c r="C23" s="17" t="s">
        <v>32</v>
      </c>
      <c r="D23" s="18">
        <v>62.9</v>
      </c>
      <c r="E23" s="17">
        <v>1</v>
      </c>
      <c r="F23" s="17">
        <v>71</v>
      </c>
      <c r="G23" s="19">
        <f>72.55/70.37*F23</f>
        <v>73.1995168395623</v>
      </c>
      <c r="H23" s="19">
        <f t="shared" si="1"/>
        <v>65.9898550518687</v>
      </c>
      <c r="I23" s="17"/>
      <c r="J23" s="28"/>
    </row>
    <row r="24" s="27" customFormat="1" spans="1:10">
      <c r="A24" s="17" t="s">
        <v>11</v>
      </c>
      <c r="B24" s="17" t="s">
        <v>12</v>
      </c>
      <c r="C24" s="17" t="s">
        <v>33</v>
      </c>
      <c r="D24" s="18">
        <v>63.1</v>
      </c>
      <c r="E24" s="17">
        <v>1</v>
      </c>
      <c r="F24" s="17">
        <v>70.33</v>
      </c>
      <c r="G24" s="19">
        <f>72.55/70.37*F24</f>
        <v>72.5087608355833</v>
      </c>
      <c r="H24" s="19">
        <f t="shared" si="1"/>
        <v>65.922628250675</v>
      </c>
      <c r="I24" s="17"/>
      <c r="J24" s="28"/>
    </row>
    <row r="25" s="27" customFormat="1" spans="1:10">
      <c r="A25" s="17" t="s">
        <v>11</v>
      </c>
      <c r="B25" s="17" t="s">
        <v>12</v>
      </c>
      <c r="C25" s="17" t="s">
        <v>34</v>
      </c>
      <c r="D25" s="18">
        <v>64.25</v>
      </c>
      <c r="E25" s="17">
        <v>1</v>
      </c>
      <c r="F25" s="17">
        <v>67.67</v>
      </c>
      <c r="G25" s="19">
        <f>72.55/70.37*F25</f>
        <v>69.7663564018758</v>
      </c>
      <c r="H25" s="19">
        <f t="shared" si="1"/>
        <v>65.9049069205627</v>
      </c>
      <c r="I25" s="17"/>
      <c r="J25" s="28"/>
    </row>
    <row r="26" s="27" customFormat="1" spans="1:10">
      <c r="A26" s="17" t="s">
        <v>11</v>
      </c>
      <c r="B26" s="17" t="s">
        <v>12</v>
      </c>
      <c r="C26" s="17" t="s">
        <v>35</v>
      </c>
      <c r="D26" s="18">
        <v>62.1</v>
      </c>
      <c r="E26" s="17">
        <v>2</v>
      </c>
      <c r="F26" s="17">
        <v>78.67</v>
      </c>
      <c r="G26" s="19">
        <f>72.55/76.8*F26</f>
        <v>74.3165169270833</v>
      </c>
      <c r="H26" s="19">
        <f t="shared" si="1"/>
        <v>65.764955078125</v>
      </c>
      <c r="I26" s="17"/>
      <c r="J26" s="28"/>
    </row>
    <row r="27" s="27" customFormat="1" spans="1:10">
      <c r="A27" s="17" t="s">
        <v>11</v>
      </c>
      <c r="B27" s="17" t="s">
        <v>12</v>
      </c>
      <c r="C27" s="17" t="s">
        <v>36</v>
      </c>
      <c r="D27" s="18">
        <v>60.75</v>
      </c>
      <c r="E27" s="17">
        <v>2</v>
      </c>
      <c r="F27" s="17">
        <v>82</v>
      </c>
      <c r="G27" s="19">
        <f>72.55/76.8*F27</f>
        <v>77.4622395833333</v>
      </c>
      <c r="H27" s="19">
        <f t="shared" si="1"/>
        <v>65.763671875</v>
      </c>
      <c r="I27" s="17"/>
      <c r="J27" s="28"/>
    </row>
    <row r="28" s="27" customFormat="1" spans="1:10">
      <c r="A28" s="17" t="s">
        <v>11</v>
      </c>
      <c r="B28" s="17" t="s">
        <v>12</v>
      </c>
      <c r="C28" s="17" t="s">
        <v>37</v>
      </c>
      <c r="D28" s="18">
        <v>64.85</v>
      </c>
      <c r="E28" s="17">
        <v>1</v>
      </c>
      <c r="F28" s="17">
        <v>65.67</v>
      </c>
      <c r="G28" s="19">
        <f>72.55/70.37*F28</f>
        <v>67.7043981810431</v>
      </c>
      <c r="H28" s="19">
        <f t="shared" si="1"/>
        <v>65.7063194543129</v>
      </c>
      <c r="I28" s="17"/>
      <c r="J28" s="28"/>
    </row>
    <row r="29" spans="1:10">
      <c r="A29" s="17" t="s">
        <v>11</v>
      </c>
      <c r="B29" s="17" t="s">
        <v>12</v>
      </c>
      <c r="C29" s="17" t="s">
        <v>38</v>
      </c>
      <c r="D29" s="18">
        <v>62.65</v>
      </c>
      <c r="E29" s="17">
        <v>1</v>
      </c>
      <c r="F29" s="17">
        <v>70.33</v>
      </c>
      <c r="G29" s="19">
        <f>72.55/70.37*F29</f>
        <v>72.5087608355833</v>
      </c>
      <c r="H29" s="19">
        <f t="shared" si="1"/>
        <v>65.607628250675</v>
      </c>
      <c r="I29" s="17"/>
      <c r="J29" s="22"/>
    </row>
    <row r="30" spans="1:10">
      <c r="A30" s="17" t="s">
        <v>11</v>
      </c>
      <c r="B30" s="17" t="s">
        <v>12</v>
      </c>
      <c r="C30" s="17" t="s">
        <v>39</v>
      </c>
      <c r="D30" s="18">
        <v>61.85</v>
      </c>
      <c r="E30" s="17">
        <v>2</v>
      </c>
      <c r="F30" s="17">
        <v>77.33</v>
      </c>
      <c r="G30" s="19">
        <f>72.55/76.8*F30</f>
        <v>73.0506705729167</v>
      </c>
      <c r="H30" s="19">
        <f t="shared" si="1"/>
        <v>65.210201171875</v>
      </c>
      <c r="I30" s="17"/>
      <c r="J30" s="22"/>
    </row>
    <row r="31" spans="1:10">
      <c r="A31" s="17" t="s">
        <v>11</v>
      </c>
      <c r="B31" s="17" t="s">
        <v>12</v>
      </c>
      <c r="C31" s="17" t="s">
        <v>40</v>
      </c>
      <c r="D31" s="18">
        <v>62.15</v>
      </c>
      <c r="E31" s="17">
        <v>2</v>
      </c>
      <c r="F31" s="17">
        <v>74.67</v>
      </c>
      <c r="G31" s="19">
        <f>72.55/76.8*F31</f>
        <v>70.53787109375</v>
      </c>
      <c r="H31" s="19">
        <f t="shared" si="1"/>
        <v>64.666361328125</v>
      </c>
      <c r="I31" s="17"/>
      <c r="J31" s="22"/>
    </row>
    <row r="32" spans="1:10">
      <c r="A32" s="17" t="s">
        <v>11</v>
      </c>
      <c r="B32" s="17" t="s">
        <v>12</v>
      </c>
      <c r="C32" s="17" t="s">
        <v>41</v>
      </c>
      <c r="D32" s="18">
        <v>61.25</v>
      </c>
      <c r="E32" s="17">
        <v>2</v>
      </c>
      <c r="F32" s="17">
        <v>76.67</v>
      </c>
      <c r="G32" s="19">
        <f>72.55/76.8*F32</f>
        <v>72.4271940104167</v>
      </c>
      <c r="H32" s="19">
        <f t="shared" si="1"/>
        <v>64.603158203125</v>
      </c>
      <c r="I32" s="17"/>
      <c r="J32" s="22"/>
    </row>
    <row r="33" spans="1:10">
      <c r="A33" s="17" t="s">
        <v>11</v>
      </c>
      <c r="B33" s="17" t="s">
        <v>12</v>
      </c>
      <c r="C33" s="17" t="s">
        <v>42</v>
      </c>
      <c r="D33" s="18">
        <v>63.9</v>
      </c>
      <c r="E33" s="17">
        <v>1</v>
      </c>
      <c r="F33" s="17">
        <v>63.67</v>
      </c>
      <c r="G33" s="19">
        <f>72.55/70.37*F33</f>
        <v>65.6424399602103</v>
      </c>
      <c r="H33" s="19">
        <f t="shared" si="1"/>
        <v>64.4227319880631</v>
      </c>
      <c r="I33" s="17"/>
      <c r="J33" s="22"/>
    </row>
    <row r="34" spans="1:10">
      <c r="A34" s="17" t="s">
        <v>11</v>
      </c>
      <c r="B34" s="17" t="s">
        <v>12</v>
      </c>
      <c r="C34" s="17" t="s">
        <v>43</v>
      </c>
      <c r="D34" s="18">
        <v>62.55</v>
      </c>
      <c r="E34" s="17">
        <v>1</v>
      </c>
      <c r="F34" s="17">
        <v>66.33</v>
      </c>
      <c r="G34" s="19">
        <f>72.55/70.37*F34</f>
        <v>68.3848443939179</v>
      </c>
      <c r="H34" s="19">
        <f t="shared" si="1"/>
        <v>64.3004533181754</v>
      </c>
      <c r="I34" s="17"/>
      <c r="J34" s="22"/>
    </row>
    <row r="35" spans="1:10">
      <c r="A35" s="17" t="s">
        <v>11</v>
      </c>
      <c r="B35" s="17" t="s">
        <v>12</v>
      </c>
      <c r="C35" s="17" t="s">
        <v>44</v>
      </c>
      <c r="D35" s="18">
        <v>60</v>
      </c>
      <c r="E35" s="17">
        <v>2</v>
      </c>
      <c r="F35" s="17">
        <v>77.33</v>
      </c>
      <c r="G35" s="19">
        <f t="shared" ref="G35:G40" si="2">72.55/76.8*F35</f>
        <v>73.0506705729167</v>
      </c>
      <c r="H35" s="19">
        <f t="shared" si="1"/>
        <v>63.915201171875</v>
      </c>
      <c r="I35" s="17"/>
      <c r="J35" s="22"/>
    </row>
    <row r="36" spans="1:10">
      <c r="A36" s="17" t="s">
        <v>11</v>
      </c>
      <c r="B36" s="17" t="s">
        <v>12</v>
      </c>
      <c r="C36" s="17" t="s">
        <v>45</v>
      </c>
      <c r="D36" s="18">
        <v>60.65</v>
      </c>
      <c r="E36" s="17">
        <v>2</v>
      </c>
      <c r="F36" s="17">
        <v>75.67</v>
      </c>
      <c r="G36" s="19">
        <f t="shared" si="2"/>
        <v>71.4825325520833</v>
      </c>
      <c r="H36" s="19">
        <f t="shared" si="1"/>
        <v>63.899759765625</v>
      </c>
      <c r="I36" s="17"/>
      <c r="J36" s="22"/>
    </row>
    <row r="37" spans="1:10">
      <c r="A37" s="17" t="s">
        <v>11</v>
      </c>
      <c r="B37" s="17" t="s">
        <v>12</v>
      </c>
      <c r="C37" s="17" t="s">
        <v>46</v>
      </c>
      <c r="D37" s="18">
        <v>59.2</v>
      </c>
      <c r="E37" s="17">
        <v>2</v>
      </c>
      <c r="F37" s="17">
        <v>76.33</v>
      </c>
      <c r="G37" s="19">
        <f t="shared" si="2"/>
        <v>72.1060091145833</v>
      </c>
      <c r="H37" s="19">
        <f t="shared" si="1"/>
        <v>63.071802734375</v>
      </c>
      <c r="I37" s="17"/>
      <c r="J37" s="22"/>
    </row>
    <row r="38" spans="1:10">
      <c r="A38" s="17" t="s">
        <v>11</v>
      </c>
      <c r="B38" s="17" t="s">
        <v>12</v>
      </c>
      <c r="C38" s="17" t="s">
        <v>47</v>
      </c>
      <c r="D38" s="18">
        <v>62.15</v>
      </c>
      <c r="E38" s="17">
        <v>2</v>
      </c>
      <c r="F38" s="17">
        <v>69</v>
      </c>
      <c r="G38" s="19">
        <f t="shared" si="2"/>
        <v>65.181640625</v>
      </c>
      <c r="H38" s="19">
        <f t="shared" si="1"/>
        <v>63.0594921875</v>
      </c>
      <c r="I38" s="17"/>
      <c r="J38" s="22"/>
    </row>
    <row r="39" spans="1:10">
      <c r="A39" s="17" t="s">
        <v>11</v>
      </c>
      <c r="B39" s="17" t="s">
        <v>12</v>
      </c>
      <c r="C39" s="17" t="s">
        <v>48</v>
      </c>
      <c r="D39" s="18">
        <v>61.6</v>
      </c>
      <c r="E39" s="17">
        <v>2</v>
      </c>
      <c r="F39" s="17">
        <v>69.67</v>
      </c>
      <c r="G39" s="19">
        <f t="shared" si="2"/>
        <v>65.8145638020833</v>
      </c>
      <c r="H39" s="19">
        <f t="shared" si="1"/>
        <v>62.864369140625</v>
      </c>
      <c r="I39" s="17"/>
      <c r="J39" s="22"/>
    </row>
    <row r="40" spans="1:10">
      <c r="A40" s="17" t="s">
        <v>11</v>
      </c>
      <c r="B40" s="17" t="s">
        <v>12</v>
      </c>
      <c r="C40" s="17" t="s">
        <v>49</v>
      </c>
      <c r="D40" s="18">
        <v>60.1</v>
      </c>
      <c r="E40" s="17">
        <v>2</v>
      </c>
      <c r="F40" s="17">
        <v>72</v>
      </c>
      <c r="G40" s="19">
        <f t="shared" si="2"/>
        <v>68.015625</v>
      </c>
      <c r="H40" s="19">
        <f t="shared" si="1"/>
        <v>62.4746875</v>
      </c>
      <c r="I40" s="17"/>
      <c r="J40" s="22"/>
    </row>
    <row r="41" spans="1:10">
      <c r="A41" s="17" t="s">
        <v>11</v>
      </c>
      <c r="B41" s="17" t="s">
        <v>12</v>
      </c>
      <c r="C41" s="17" t="s">
        <v>50</v>
      </c>
      <c r="D41" s="18">
        <v>63.95</v>
      </c>
      <c r="E41" s="17">
        <v>1</v>
      </c>
      <c r="F41" s="17">
        <v>0</v>
      </c>
      <c r="G41" s="19">
        <f>72.55/70.37*F41</f>
        <v>0</v>
      </c>
      <c r="H41" s="19">
        <f t="shared" si="1"/>
        <v>44.765</v>
      </c>
      <c r="I41" s="17" t="s">
        <v>51</v>
      </c>
      <c r="J41" s="22"/>
    </row>
  </sheetData>
  <sortState ref="A4:J41">
    <sortCondition ref="H4:H41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4" sqref="I4:I5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176</v>
      </c>
      <c r="B4" s="17" t="s">
        <v>177</v>
      </c>
      <c r="C4" s="17" t="s">
        <v>178</v>
      </c>
      <c r="D4" s="18">
        <v>61.1</v>
      </c>
      <c r="E4" s="18">
        <v>7</v>
      </c>
      <c r="F4" s="18">
        <v>80</v>
      </c>
      <c r="G4" s="19"/>
      <c r="H4" s="19">
        <f>D4*0.7+F4*0.3</f>
        <v>66.77</v>
      </c>
      <c r="I4" s="17"/>
    </row>
    <row r="5" s="3" customFormat="1" spans="1:9">
      <c r="A5" s="17" t="s">
        <v>176</v>
      </c>
      <c r="B5" s="17" t="s">
        <v>177</v>
      </c>
      <c r="C5" s="17" t="s">
        <v>179</v>
      </c>
      <c r="D5" s="18">
        <v>53.95</v>
      </c>
      <c r="E5" s="18">
        <v>7</v>
      </c>
      <c r="F5" s="18">
        <v>74.67</v>
      </c>
      <c r="G5" s="19"/>
      <c r="H5" s="19">
        <f>D5*0.7+F5*0.3</f>
        <v>60.166</v>
      </c>
      <c r="I5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2" sqref="A$1:I$1048576"/>
    </sheetView>
  </sheetViews>
  <sheetFormatPr defaultColWidth="9" defaultRowHeight="13.5" outlineLevelRow="3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11</v>
      </c>
      <c r="B4" s="17" t="s">
        <v>180</v>
      </c>
      <c r="C4" s="17" t="s">
        <v>181</v>
      </c>
      <c r="D4" s="18">
        <v>60.7</v>
      </c>
      <c r="E4" s="18">
        <v>7</v>
      </c>
      <c r="F4" s="18">
        <v>72</v>
      </c>
      <c r="G4" s="19"/>
      <c r="H4" s="19">
        <f>D4*0.7+F4*0.3</f>
        <v>64.09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" sqref="A$1:I$1048576"/>
    </sheetView>
  </sheetViews>
  <sheetFormatPr defaultColWidth="9" defaultRowHeight="13.5" outlineLevelRow="3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11</v>
      </c>
      <c r="B4" s="17" t="s">
        <v>177</v>
      </c>
      <c r="C4" s="17" t="s">
        <v>182</v>
      </c>
      <c r="D4" s="18">
        <v>72.6</v>
      </c>
      <c r="E4" s="18">
        <v>7</v>
      </c>
      <c r="F4" s="18">
        <v>81</v>
      </c>
      <c r="G4" s="19"/>
      <c r="H4" s="19">
        <f>D4*0.7+F4*0.3</f>
        <v>75.12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4" sqref="I4:I6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11</v>
      </c>
      <c r="B4" s="17" t="s">
        <v>183</v>
      </c>
      <c r="C4" s="17" t="s">
        <v>184</v>
      </c>
      <c r="D4" s="18">
        <v>51.95</v>
      </c>
      <c r="E4" s="18">
        <v>7</v>
      </c>
      <c r="F4" s="18">
        <v>73.67</v>
      </c>
      <c r="G4" s="19"/>
      <c r="H4" s="19">
        <f>D4*0.7+F4*0.3</f>
        <v>58.466</v>
      </c>
      <c r="I4" s="17"/>
    </row>
    <row r="5" s="3" customFormat="1" spans="1:9">
      <c r="A5" s="17" t="s">
        <v>11</v>
      </c>
      <c r="B5" s="17" t="s">
        <v>183</v>
      </c>
      <c r="C5" s="17" t="s">
        <v>185</v>
      </c>
      <c r="D5" s="18">
        <v>50.6</v>
      </c>
      <c r="E5" s="18">
        <v>7</v>
      </c>
      <c r="F5" s="18">
        <v>75</v>
      </c>
      <c r="G5" s="19"/>
      <c r="H5" s="19">
        <f>D5*0.7+F5*0.3</f>
        <v>57.92</v>
      </c>
      <c r="I5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4" sqref="I4:I5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ht="27" spans="1:9">
      <c r="A4" s="17" t="s">
        <v>52</v>
      </c>
      <c r="B4" s="23" t="s">
        <v>186</v>
      </c>
      <c r="C4" s="17" t="s">
        <v>187</v>
      </c>
      <c r="D4" s="18">
        <v>59.15</v>
      </c>
      <c r="E4" s="18">
        <v>7</v>
      </c>
      <c r="F4" s="18">
        <v>80.33</v>
      </c>
      <c r="G4" s="19"/>
      <c r="H4" s="19">
        <f>D4*0.7+F4*0.3</f>
        <v>65.504</v>
      </c>
      <c r="I4" s="17"/>
    </row>
    <row r="5" s="3" customFormat="1" ht="27" spans="1:9">
      <c r="A5" s="17" t="s">
        <v>52</v>
      </c>
      <c r="B5" s="23" t="s">
        <v>186</v>
      </c>
      <c r="C5" s="17" t="s">
        <v>188</v>
      </c>
      <c r="D5" s="18">
        <v>53.5</v>
      </c>
      <c r="E5" s="18">
        <v>7</v>
      </c>
      <c r="F5" s="18">
        <v>72</v>
      </c>
      <c r="G5" s="19"/>
      <c r="H5" s="19">
        <f>D5*0.7+F5*0.3</f>
        <v>59.05</v>
      </c>
      <c r="I5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4" sqref="A1:I8"/>
    </sheetView>
  </sheetViews>
  <sheetFormatPr defaultColWidth="9" defaultRowHeight="13.5" outlineLevelRow="7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52</v>
      </c>
      <c r="B4" s="17" t="s">
        <v>177</v>
      </c>
      <c r="C4" s="17" t="s">
        <v>189</v>
      </c>
      <c r="D4" s="18">
        <v>72.95</v>
      </c>
      <c r="E4" s="18">
        <v>7</v>
      </c>
      <c r="F4" s="18">
        <v>72.33</v>
      </c>
      <c r="G4" s="19"/>
      <c r="H4" s="19">
        <f t="shared" ref="H4:H8" si="0">D4*0.7+F4*0.3</f>
        <v>72.764</v>
      </c>
      <c r="I4" s="25"/>
    </row>
    <row r="5" s="2" customFormat="1" spans="1:9">
      <c r="A5" s="17" t="s">
        <v>52</v>
      </c>
      <c r="B5" s="17" t="s">
        <v>177</v>
      </c>
      <c r="C5" s="17" t="s">
        <v>190</v>
      </c>
      <c r="D5" s="18">
        <v>67.8</v>
      </c>
      <c r="E5" s="18">
        <v>7</v>
      </c>
      <c r="F5" s="18">
        <v>76.67</v>
      </c>
      <c r="G5" s="19"/>
      <c r="H5" s="19">
        <f t="shared" si="0"/>
        <v>70.461</v>
      </c>
      <c r="I5" s="25"/>
    </row>
    <row r="6" s="2" customFormat="1" spans="1:9">
      <c r="A6" s="17" t="s">
        <v>52</v>
      </c>
      <c r="B6" s="17" t="s">
        <v>177</v>
      </c>
      <c r="C6" s="17" t="s">
        <v>191</v>
      </c>
      <c r="D6" s="18">
        <v>65.4</v>
      </c>
      <c r="E6" s="18">
        <v>7</v>
      </c>
      <c r="F6" s="18">
        <v>78.67</v>
      </c>
      <c r="G6" s="19"/>
      <c r="H6" s="19">
        <f t="shared" si="0"/>
        <v>69.381</v>
      </c>
      <c r="I6" s="25"/>
    </row>
    <row r="7" s="3" customFormat="1" spans="1:9">
      <c r="A7" s="17" t="s">
        <v>52</v>
      </c>
      <c r="B7" s="17" t="s">
        <v>177</v>
      </c>
      <c r="C7" s="17" t="s">
        <v>192</v>
      </c>
      <c r="D7" s="18">
        <v>61.75</v>
      </c>
      <c r="E7" s="18">
        <v>7</v>
      </c>
      <c r="F7" s="18">
        <v>75.33</v>
      </c>
      <c r="G7" s="19"/>
      <c r="H7" s="19">
        <f t="shared" si="0"/>
        <v>65.824</v>
      </c>
      <c r="I7" s="25"/>
    </row>
    <row r="8" s="3" customFormat="1" spans="1:9">
      <c r="A8" s="17" t="s">
        <v>52</v>
      </c>
      <c r="B8" s="17" t="s">
        <v>177</v>
      </c>
      <c r="C8" s="17" t="s">
        <v>193</v>
      </c>
      <c r="D8" s="18">
        <v>64.05</v>
      </c>
      <c r="E8" s="18">
        <v>7</v>
      </c>
      <c r="F8" s="18">
        <v>58</v>
      </c>
      <c r="G8" s="19"/>
      <c r="H8" s="19">
        <f t="shared" si="0"/>
        <v>62.235</v>
      </c>
      <c r="I8" s="25"/>
    </row>
  </sheetData>
  <sortState ref="A4:J8">
    <sortCondition ref="H4:H8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4" sqref="I4:I6"/>
    </sheetView>
  </sheetViews>
  <sheetFormatPr defaultColWidth="9" defaultRowHeight="13.5" outlineLevelRow="6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52</v>
      </c>
      <c r="B4" s="17" t="s">
        <v>194</v>
      </c>
      <c r="C4" s="17" t="s">
        <v>195</v>
      </c>
      <c r="D4" s="18">
        <v>61.65</v>
      </c>
      <c r="E4" s="18">
        <v>7</v>
      </c>
      <c r="F4" s="18">
        <v>85</v>
      </c>
      <c r="G4" s="19"/>
      <c r="H4" s="19">
        <f>D4*0.7+F4*0.3</f>
        <v>68.655</v>
      </c>
      <c r="I4" s="17"/>
    </row>
    <row r="5" s="2" customFormat="1" spans="1:9">
      <c r="A5" s="17" t="s">
        <v>52</v>
      </c>
      <c r="B5" s="17" t="s">
        <v>194</v>
      </c>
      <c r="C5" s="17" t="s">
        <v>196</v>
      </c>
      <c r="D5" s="18">
        <v>54.4</v>
      </c>
      <c r="E5" s="18">
        <v>7</v>
      </c>
      <c r="F5" s="18">
        <v>71</v>
      </c>
      <c r="G5" s="19"/>
      <c r="H5" s="19">
        <f>D5*0.7+F5*0.3</f>
        <v>59.38</v>
      </c>
      <c r="I5" s="17"/>
    </row>
    <row r="6" s="2" customFormat="1" spans="1:9">
      <c r="A6" s="17" t="s">
        <v>52</v>
      </c>
      <c r="B6" s="17" t="s">
        <v>194</v>
      </c>
      <c r="C6" s="17" t="s">
        <v>197</v>
      </c>
      <c r="D6" s="18">
        <v>38.45</v>
      </c>
      <c r="E6" s="18">
        <v>7</v>
      </c>
      <c r="F6" s="18">
        <v>68.67</v>
      </c>
      <c r="G6" s="19"/>
      <c r="H6" s="19">
        <f>D6*0.7+F6*0.3</f>
        <v>47.516</v>
      </c>
      <c r="I6" s="17"/>
    </row>
    <row r="7" s="3" customFormat="1" spans="1:9">
      <c r="A7" s="17" t="s">
        <v>52</v>
      </c>
      <c r="B7" s="17" t="s">
        <v>194</v>
      </c>
      <c r="C7" s="17" t="s">
        <v>198</v>
      </c>
      <c r="D7" s="18">
        <v>56.4</v>
      </c>
      <c r="E7" s="18">
        <v>7</v>
      </c>
      <c r="F7" s="18">
        <v>0</v>
      </c>
      <c r="G7" s="19"/>
      <c r="H7" s="19">
        <f>D7*0.7+F7*0.3</f>
        <v>39.48</v>
      </c>
      <c r="I7" s="17" t="s">
        <v>51</v>
      </c>
    </row>
  </sheetData>
  <sortState ref="A4:J7">
    <sortCondition ref="H4:H7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4" sqref="I4:I8"/>
    </sheetView>
  </sheetViews>
  <sheetFormatPr defaultColWidth="9" defaultRowHeight="13.5" outlineLevelRow="7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52</v>
      </c>
      <c r="B4" s="17" t="s">
        <v>199</v>
      </c>
      <c r="C4" s="17" t="s">
        <v>200</v>
      </c>
      <c r="D4" s="18">
        <v>71.9</v>
      </c>
      <c r="E4" s="18">
        <v>7</v>
      </c>
      <c r="F4" s="18">
        <v>80.33</v>
      </c>
      <c r="G4" s="19"/>
      <c r="H4" s="19">
        <f t="shared" ref="H4:H8" si="0">D4*0.7+F4*0.3</f>
        <v>74.429</v>
      </c>
      <c r="I4" s="17"/>
    </row>
    <row r="5" s="2" customFormat="1" spans="1:9">
      <c r="A5" s="17" t="s">
        <v>52</v>
      </c>
      <c r="B5" s="17" t="s">
        <v>199</v>
      </c>
      <c r="C5" s="17" t="s">
        <v>201</v>
      </c>
      <c r="D5" s="18">
        <v>68.45</v>
      </c>
      <c r="E5" s="18">
        <v>7</v>
      </c>
      <c r="F5" s="18">
        <v>73.33</v>
      </c>
      <c r="G5" s="19"/>
      <c r="H5" s="19">
        <f t="shared" si="0"/>
        <v>69.914</v>
      </c>
      <c r="I5" s="17"/>
    </row>
    <row r="6" s="2" customFormat="1" spans="1:9">
      <c r="A6" s="17" t="s">
        <v>52</v>
      </c>
      <c r="B6" s="17" t="s">
        <v>199</v>
      </c>
      <c r="C6" s="17" t="s">
        <v>202</v>
      </c>
      <c r="D6" s="18">
        <v>66.25</v>
      </c>
      <c r="E6" s="18">
        <v>7</v>
      </c>
      <c r="F6" s="18">
        <v>73</v>
      </c>
      <c r="G6" s="19"/>
      <c r="H6" s="19">
        <f t="shared" si="0"/>
        <v>68.275</v>
      </c>
      <c r="I6" s="17"/>
    </row>
    <row r="7" s="2" customFormat="1" spans="1:9">
      <c r="A7" s="17" t="s">
        <v>52</v>
      </c>
      <c r="B7" s="17" t="s">
        <v>199</v>
      </c>
      <c r="C7" s="17" t="s">
        <v>203</v>
      </c>
      <c r="D7" s="18">
        <v>61.85</v>
      </c>
      <c r="E7" s="18">
        <v>7</v>
      </c>
      <c r="F7" s="18">
        <v>73.33</v>
      </c>
      <c r="G7" s="19"/>
      <c r="H7" s="19">
        <f t="shared" si="0"/>
        <v>65.294</v>
      </c>
      <c r="I7" s="17"/>
    </row>
    <row r="8" s="3" customFormat="1" spans="1:9">
      <c r="A8" s="17" t="s">
        <v>52</v>
      </c>
      <c r="B8" s="17" t="s">
        <v>199</v>
      </c>
      <c r="C8" s="17" t="s">
        <v>204</v>
      </c>
      <c r="D8" s="18">
        <v>61.85</v>
      </c>
      <c r="E8" s="18">
        <v>7</v>
      </c>
      <c r="F8" s="18">
        <v>69.33</v>
      </c>
      <c r="G8" s="19"/>
      <c r="H8" s="19">
        <f t="shared" si="0"/>
        <v>64.094</v>
      </c>
      <c r="I8" s="17"/>
    </row>
  </sheetData>
  <sortState ref="A4:J8">
    <sortCondition ref="H4:H8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4" sqref="I4:I6"/>
    </sheetView>
  </sheetViews>
  <sheetFormatPr defaultColWidth="9" defaultRowHeight="13.5" outlineLevelRow="5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52</v>
      </c>
      <c r="B4" s="17" t="s">
        <v>205</v>
      </c>
      <c r="C4" s="17" t="s">
        <v>206</v>
      </c>
      <c r="D4" s="18">
        <v>73.85</v>
      </c>
      <c r="E4" s="18">
        <v>7</v>
      </c>
      <c r="F4" s="18">
        <v>80.67</v>
      </c>
      <c r="G4" s="19"/>
      <c r="H4" s="19">
        <f>D4*0.7+F4*0.3</f>
        <v>75.896</v>
      </c>
      <c r="I4" s="17"/>
    </row>
    <row r="5" s="2" customFormat="1" spans="1:9">
      <c r="A5" s="17" t="s">
        <v>52</v>
      </c>
      <c r="B5" s="17" t="s">
        <v>205</v>
      </c>
      <c r="C5" s="17" t="s">
        <v>207</v>
      </c>
      <c r="D5" s="18">
        <v>76.8</v>
      </c>
      <c r="E5" s="18">
        <v>7</v>
      </c>
      <c r="F5" s="18">
        <v>69.33</v>
      </c>
      <c r="G5" s="19"/>
      <c r="H5" s="19">
        <f>D5*0.7+F5*0.3</f>
        <v>74.559</v>
      </c>
      <c r="I5" s="17"/>
    </row>
    <row r="6" s="3" customFormat="1" spans="1:9">
      <c r="A6" s="17" t="s">
        <v>52</v>
      </c>
      <c r="B6" s="17" t="s">
        <v>205</v>
      </c>
      <c r="C6" s="17" t="s">
        <v>208</v>
      </c>
      <c r="D6" s="18">
        <v>65.75</v>
      </c>
      <c r="E6" s="18">
        <v>7</v>
      </c>
      <c r="F6" s="18">
        <v>73</v>
      </c>
      <c r="G6" s="19"/>
      <c r="H6" s="19">
        <f t="shared" ref="H4:H6" si="0">D6*0.7+F6*0.3</f>
        <v>67.925</v>
      </c>
      <c r="I6" s="17"/>
    </row>
  </sheetData>
  <sortState ref="A4:J6">
    <sortCondition ref="H4:H6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" sqref="A$1:I$1048576"/>
    </sheetView>
  </sheetViews>
  <sheetFormatPr defaultColWidth="9" defaultRowHeight="13.5" outlineLevelRow="3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ht="27" spans="1:9">
      <c r="A4" s="17" t="s">
        <v>176</v>
      </c>
      <c r="B4" s="23" t="s">
        <v>168</v>
      </c>
      <c r="C4" s="17" t="s">
        <v>209</v>
      </c>
      <c r="D4" s="18">
        <v>60.75</v>
      </c>
      <c r="E4" s="18">
        <v>8</v>
      </c>
      <c r="F4" s="18">
        <v>78.33</v>
      </c>
      <c r="G4" s="19"/>
      <c r="H4" s="19">
        <f>D4*0.7+F4*0.3</f>
        <v>66.024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19" sqref="G19"/>
    </sheetView>
  </sheetViews>
  <sheetFormatPr defaultColWidth="9" defaultRowHeight="13.5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7" customFormat="1" spans="1:9">
      <c r="A4" s="17" t="s">
        <v>52</v>
      </c>
      <c r="B4" s="17" t="s">
        <v>12</v>
      </c>
      <c r="C4" s="17" t="s">
        <v>53</v>
      </c>
      <c r="D4" s="18">
        <v>67.9</v>
      </c>
      <c r="E4" s="18">
        <v>2</v>
      </c>
      <c r="F4" s="18">
        <v>75</v>
      </c>
      <c r="G4" s="19">
        <f t="shared" ref="G4:G14" si="0">72.55/76.8*F4</f>
        <v>70.849609375</v>
      </c>
      <c r="H4" s="19">
        <f t="shared" ref="H4:H14" si="1">D4*0.7+G4*0.3</f>
        <v>68.7848828125</v>
      </c>
      <c r="I4" s="17"/>
    </row>
    <row r="5" s="27" customFormat="1" spans="1:9">
      <c r="A5" s="17" t="s">
        <v>52</v>
      </c>
      <c r="B5" s="17" t="s">
        <v>12</v>
      </c>
      <c r="C5" s="17" t="s">
        <v>54</v>
      </c>
      <c r="D5" s="18">
        <v>65.2</v>
      </c>
      <c r="E5" s="18">
        <v>2</v>
      </c>
      <c r="F5" s="18">
        <v>79.33</v>
      </c>
      <c r="G5" s="19">
        <f t="shared" si="0"/>
        <v>74.9399934895833</v>
      </c>
      <c r="H5" s="19">
        <f t="shared" si="1"/>
        <v>68.121998046875</v>
      </c>
      <c r="I5" s="17"/>
    </row>
    <row r="6" s="27" customFormat="1" spans="1:9">
      <c r="A6" s="17" t="s">
        <v>52</v>
      </c>
      <c r="B6" s="17" t="s">
        <v>12</v>
      </c>
      <c r="C6" s="17" t="s">
        <v>55</v>
      </c>
      <c r="D6" s="18">
        <v>64.65</v>
      </c>
      <c r="E6" s="18">
        <v>2</v>
      </c>
      <c r="F6" s="18">
        <v>80</v>
      </c>
      <c r="G6" s="19">
        <f t="shared" si="0"/>
        <v>75.5729166666667</v>
      </c>
      <c r="H6" s="19">
        <f t="shared" si="1"/>
        <v>67.926875</v>
      </c>
      <c r="I6" s="17"/>
    </row>
    <row r="7" s="27" customFormat="1" spans="1:9">
      <c r="A7" s="17" t="s">
        <v>52</v>
      </c>
      <c r="B7" s="17" t="s">
        <v>12</v>
      </c>
      <c r="C7" s="17" t="s">
        <v>56</v>
      </c>
      <c r="D7" s="18">
        <v>64.95</v>
      </c>
      <c r="E7" s="18">
        <v>2</v>
      </c>
      <c r="F7" s="18">
        <v>79</v>
      </c>
      <c r="G7" s="19">
        <f t="shared" si="0"/>
        <v>74.6282552083333</v>
      </c>
      <c r="H7" s="19">
        <f t="shared" si="1"/>
        <v>67.8534765625</v>
      </c>
      <c r="I7" s="17"/>
    </row>
    <row r="8" s="27" customFormat="1" spans="1:9">
      <c r="A8" s="17" t="s">
        <v>52</v>
      </c>
      <c r="B8" s="17" t="s">
        <v>12</v>
      </c>
      <c r="C8" s="17" t="s">
        <v>57</v>
      </c>
      <c r="D8" s="18">
        <v>64.1</v>
      </c>
      <c r="E8" s="18">
        <v>2</v>
      </c>
      <c r="F8" s="18">
        <v>80.67</v>
      </c>
      <c r="G8" s="19">
        <f t="shared" si="0"/>
        <v>76.20583984375</v>
      </c>
      <c r="H8" s="19">
        <f t="shared" si="1"/>
        <v>67.731751953125</v>
      </c>
      <c r="I8" s="17"/>
    </row>
    <row r="9" s="27" customFormat="1" spans="1:9">
      <c r="A9" s="17" t="s">
        <v>52</v>
      </c>
      <c r="B9" s="17" t="s">
        <v>12</v>
      </c>
      <c r="C9" s="17" t="s">
        <v>58</v>
      </c>
      <c r="D9" s="18">
        <v>65.45</v>
      </c>
      <c r="E9" s="18">
        <v>2</v>
      </c>
      <c r="F9" s="18">
        <v>76.33</v>
      </c>
      <c r="G9" s="19">
        <f t="shared" si="0"/>
        <v>72.1060091145833</v>
      </c>
      <c r="H9" s="19">
        <f t="shared" si="1"/>
        <v>67.446802734375</v>
      </c>
      <c r="I9" s="17"/>
    </row>
    <row r="10" s="27" customFormat="1" spans="1:9">
      <c r="A10" s="17" t="s">
        <v>52</v>
      </c>
      <c r="B10" s="17" t="s">
        <v>12</v>
      </c>
      <c r="C10" s="17" t="s">
        <v>59</v>
      </c>
      <c r="D10" s="18">
        <v>63.3</v>
      </c>
      <c r="E10" s="18">
        <v>2</v>
      </c>
      <c r="F10" s="18">
        <v>77</v>
      </c>
      <c r="G10" s="19">
        <f t="shared" si="0"/>
        <v>72.7389322916667</v>
      </c>
      <c r="H10" s="19">
        <f t="shared" si="1"/>
        <v>66.1316796875</v>
      </c>
      <c r="I10" s="17"/>
    </row>
    <row r="11" s="28" customFormat="1" spans="1:9">
      <c r="A11" s="17" t="s">
        <v>52</v>
      </c>
      <c r="B11" s="17" t="s">
        <v>12</v>
      </c>
      <c r="C11" s="17" t="s">
        <v>60</v>
      </c>
      <c r="D11" s="18">
        <v>57.85</v>
      </c>
      <c r="E11" s="18">
        <v>2</v>
      </c>
      <c r="F11" s="18">
        <v>83</v>
      </c>
      <c r="G11" s="19">
        <f t="shared" si="0"/>
        <v>78.4069010416667</v>
      </c>
      <c r="H11" s="19">
        <f t="shared" si="1"/>
        <v>64.0170703125</v>
      </c>
      <c r="I11" s="29"/>
    </row>
    <row r="12" s="4" customFormat="1" spans="1:9">
      <c r="A12" s="17" t="s">
        <v>52</v>
      </c>
      <c r="B12" s="17" t="s">
        <v>12</v>
      </c>
      <c r="C12" s="17" t="s">
        <v>61</v>
      </c>
      <c r="D12" s="18">
        <v>59.1</v>
      </c>
      <c r="E12" s="18">
        <v>2</v>
      </c>
      <c r="F12" s="18">
        <v>75</v>
      </c>
      <c r="G12" s="19">
        <f t="shared" si="0"/>
        <v>70.849609375</v>
      </c>
      <c r="H12" s="19">
        <f t="shared" si="1"/>
        <v>62.6248828125</v>
      </c>
      <c r="I12" s="29"/>
    </row>
    <row r="13" s="4" customFormat="1" spans="1:9">
      <c r="A13" s="17" t="s">
        <v>52</v>
      </c>
      <c r="B13" s="17" t="s">
        <v>12</v>
      </c>
      <c r="C13" s="17" t="s">
        <v>62</v>
      </c>
      <c r="D13" s="18">
        <v>57.7</v>
      </c>
      <c r="E13" s="18">
        <v>2</v>
      </c>
      <c r="F13" s="18">
        <v>74</v>
      </c>
      <c r="G13" s="19">
        <f t="shared" si="0"/>
        <v>69.9049479166667</v>
      </c>
      <c r="H13" s="19">
        <f t="shared" si="1"/>
        <v>61.361484375</v>
      </c>
      <c r="I13" s="17"/>
    </row>
    <row r="14" s="4" customFormat="1" spans="1:9">
      <c r="A14" s="17" t="s">
        <v>52</v>
      </c>
      <c r="B14" s="17" t="s">
        <v>12</v>
      </c>
      <c r="C14" s="17" t="s">
        <v>63</v>
      </c>
      <c r="D14" s="18">
        <v>56.4</v>
      </c>
      <c r="E14" s="18">
        <v>2</v>
      </c>
      <c r="F14" s="18">
        <v>68.33</v>
      </c>
      <c r="G14" s="19">
        <f t="shared" si="0"/>
        <v>64.5487174479167</v>
      </c>
      <c r="H14" s="19">
        <f t="shared" si="1"/>
        <v>58.844615234375</v>
      </c>
      <c r="I14" s="17"/>
    </row>
  </sheetData>
  <sortState ref="A4:J14">
    <sortCondition ref="H4:H14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" sqref="A$1:I$1048576"/>
    </sheetView>
  </sheetViews>
  <sheetFormatPr defaultColWidth="9" defaultRowHeight="13.5" outlineLevelRow="3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176</v>
      </c>
      <c r="B4" s="17" t="s">
        <v>170</v>
      </c>
      <c r="C4" s="17" t="s">
        <v>210</v>
      </c>
      <c r="D4" s="18">
        <v>36.65</v>
      </c>
      <c r="E4" s="18">
        <v>8</v>
      </c>
      <c r="F4" s="18">
        <v>73.67</v>
      </c>
      <c r="G4" s="19"/>
      <c r="H4" s="19">
        <f>D4*0.7+F4*0.3</f>
        <v>47.756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C2" sqref="A$1:I$1048576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3" customFormat="1" spans="1:9">
      <c r="A4" s="17" t="s">
        <v>176</v>
      </c>
      <c r="B4" s="17" t="s">
        <v>211</v>
      </c>
      <c r="C4" s="17" t="s">
        <v>212</v>
      </c>
      <c r="D4" s="18">
        <v>53.35</v>
      </c>
      <c r="E4" s="18">
        <v>8</v>
      </c>
      <c r="F4" s="18">
        <v>0</v>
      </c>
      <c r="G4" s="19"/>
      <c r="H4" s="19">
        <f>D4*0.7+F4*0.3</f>
        <v>37.345</v>
      </c>
      <c r="I4" s="17" t="s">
        <v>51</v>
      </c>
    </row>
    <row r="5" s="2" customFormat="1" spans="1:9">
      <c r="A5" s="17" t="s">
        <v>176</v>
      </c>
      <c r="B5" s="17" t="s">
        <v>211</v>
      </c>
      <c r="C5" s="17" t="s">
        <v>213</v>
      </c>
      <c r="D5" s="18">
        <v>48.85</v>
      </c>
      <c r="E5" s="18">
        <v>8</v>
      </c>
      <c r="F5" s="18">
        <v>72.33</v>
      </c>
      <c r="G5" s="19"/>
      <c r="H5" s="19">
        <f>D5*0.7+F5*0.3</f>
        <v>55.894</v>
      </c>
      <c r="I5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4" sqref="I4:I7"/>
    </sheetView>
  </sheetViews>
  <sheetFormatPr defaultColWidth="9" defaultRowHeight="13.5" outlineLevelRow="5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176</v>
      </c>
      <c r="B4" s="17" t="s">
        <v>214</v>
      </c>
      <c r="C4" s="17" t="s">
        <v>215</v>
      </c>
      <c r="D4" s="18">
        <v>64.65</v>
      </c>
      <c r="E4" s="18">
        <v>8</v>
      </c>
      <c r="F4" s="18">
        <v>74.33</v>
      </c>
      <c r="G4" s="19"/>
      <c r="H4" s="19">
        <f t="shared" ref="H4:H6" si="0">D4*0.7+F4*0.3</f>
        <v>67.554</v>
      </c>
      <c r="I4" s="17"/>
    </row>
    <row r="5" s="2" customFormat="1" spans="1:9">
      <c r="A5" s="17" t="s">
        <v>176</v>
      </c>
      <c r="B5" s="17" t="s">
        <v>214</v>
      </c>
      <c r="C5" s="17" t="s">
        <v>216</v>
      </c>
      <c r="D5" s="18">
        <v>48.65</v>
      </c>
      <c r="E5" s="18">
        <v>8</v>
      </c>
      <c r="F5" s="18">
        <v>76.67</v>
      </c>
      <c r="G5" s="19"/>
      <c r="H5" s="19">
        <f t="shared" si="0"/>
        <v>57.056</v>
      </c>
      <c r="I5" s="17"/>
    </row>
    <row r="6" s="2" customFormat="1" spans="1:9">
      <c r="A6" s="17" t="s">
        <v>176</v>
      </c>
      <c r="B6" s="17" t="s">
        <v>214</v>
      </c>
      <c r="C6" s="17" t="s">
        <v>217</v>
      </c>
      <c r="D6" s="18">
        <v>48.55</v>
      </c>
      <c r="E6" s="18">
        <v>8</v>
      </c>
      <c r="F6" s="18">
        <v>76.33</v>
      </c>
      <c r="G6" s="19"/>
      <c r="H6" s="19">
        <f t="shared" si="0"/>
        <v>56.884</v>
      </c>
      <c r="I6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4" sqref="I4:I12"/>
    </sheetView>
  </sheetViews>
  <sheetFormatPr defaultColWidth="9" defaultRowHeight="13.5"/>
  <cols>
    <col min="1" max="16384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4" customFormat="1" spans="1:9">
      <c r="A4" s="17" t="s">
        <v>176</v>
      </c>
      <c r="B4" s="17" t="s">
        <v>218</v>
      </c>
      <c r="C4" s="17" t="s">
        <v>219</v>
      </c>
      <c r="D4" s="18">
        <v>72.2</v>
      </c>
      <c r="E4" s="18">
        <v>8</v>
      </c>
      <c r="F4" s="18">
        <v>78</v>
      </c>
      <c r="G4" s="19"/>
      <c r="H4" s="19">
        <f t="shared" ref="H4:H11" si="0">D4*0.7+F4*0.3</f>
        <v>73.94</v>
      </c>
      <c r="I4" s="17"/>
    </row>
    <row r="5" s="24" customFormat="1" spans="1:9">
      <c r="A5" s="17" t="s">
        <v>176</v>
      </c>
      <c r="B5" s="17" t="s">
        <v>218</v>
      </c>
      <c r="C5" s="17" t="s">
        <v>220</v>
      </c>
      <c r="D5" s="18">
        <v>72</v>
      </c>
      <c r="E5" s="18">
        <v>8</v>
      </c>
      <c r="F5" s="18">
        <v>74.33</v>
      </c>
      <c r="G5" s="19"/>
      <c r="H5" s="19">
        <f t="shared" si="0"/>
        <v>72.699</v>
      </c>
      <c r="I5" s="17"/>
    </row>
    <row r="6" s="24" customFormat="1" spans="1:9">
      <c r="A6" s="17" t="s">
        <v>176</v>
      </c>
      <c r="B6" s="17" t="s">
        <v>218</v>
      </c>
      <c r="C6" s="17" t="s">
        <v>221</v>
      </c>
      <c r="D6" s="18">
        <v>67.75</v>
      </c>
      <c r="E6" s="18">
        <v>8</v>
      </c>
      <c r="F6" s="18">
        <v>84</v>
      </c>
      <c r="G6" s="19"/>
      <c r="H6" s="19">
        <f t="shared" si="0"/>
        <v>72.625</v>
      </c>
      <c r="I6" s="17"/>
    </row>
    <row r="7" s="24" customFormat="1" spans="1:9">
      <c r="A7" s="17" t="s">
        <v>176</v>
      </c>
      <c r="B7" s="17" t="s">
        <v>218</v>
      </c>
      <c r="C7" s="17" t="s">
        <v>222</v>
      </c>
      <c r="D7" s="18">
        <v>71.85</v>
      </c>
      <c r="E7" s="18">
        <v>8</v>
      </c>
      <c r="F7" s="18">
        <v>74.33</v>
      </c>
      <c r="G7" s="19"/>
      <c r="H7" s="19">
        <f t="shared" si="0"/>
        <v>72.594</v>
      </c>
      <c r="I7" s="17"/>
    </row>
    <row r="8" s="24" customFormat="1" spans="1:9">
      <c r="A8" s="17" t="s">
        <v>176</v>
      </c>
      <c r="B8" s="17" t="s">
        <v>218</v>
      </c>
      <c r="C8" s="17" t="s">
        <v>223</v>
      </c>
      <c r="D8" s="18">
        <v>69.1</v>
      </c>
      <c r="E8" s="18">
        <v>8</v>
      </c>
      <c r="F8" s="18">
        <v>79</v>
      </c>
      <c r="G8" s="19"/>
      <c r="H8" s="19">
        <f t="shared" si="0"/>
        <v>72.07</v>
      </c>
      <c r="I8" s="17"/>
    </row>
    <row r="9" s="24" customFormat="1" spans="1:9">
      <c r="A9" s="17" t="s">
        <v>176</v>
      </c>
      <c r="B9" s="17" t="s">
        <v>218</v>
      </c>
      <c r="C9" s="17" t="s">
        <v>224</v>
      </c>
      <c r="D9" s="18">
        <v>69.5</v>
      </c>
      <c r="E9" s="18">
        <v>8</v>
      </c>
      <c r="F9" s="18">
        <v>74.67</v>
      </c>
      <c r="G9" s="19"/>
      <c r="H9" s="19">
        <f t="shared" si="0"/>
        <v>71.051</v>
      </c>
      <c r="I9" s="17"/>
    </row>
    <row r="10" s="24" customFormat="1" spans="1:9">
      <c r="A10" s="17" t="s">
        <v>176</v>
      </c>
      <c r="B10" s="17" t="s">
        <v>218</v>
      </c>
      <c r="C10" s="17" t="s">
        <v>225</v>
      </c>
      <c r="D10" s="18">
        <v>68.15</v>
      </c>
      <c r="E10" s="18">
        <v>8</v>
      </c>
      <c r="F10" s="18">
        <v>75</v>
      </c>
      <c r="G10" s="19"/>
      <c r="H10" s="19">
        <f t="shared" si="0"/>
        <v>70.205</v>
      </c>
      <c r="I10" s="17"/>
    </row>
    <row r="11" s="24" customFormat="1" spans="1:9">
      <c r="A11" s="17" t="s">
        <v>176</v>
      </c>
      <c r="B11" s="17" t="s">
        <v>218</v>
      </c>
      <c r="C11" s="17" t="s">
        <v>226</v>
      </c>
      <c r="D11" s="18">
        <v>67.6</v>
      </c>
      <c r="E11" s="18">
        <v>8</v>
      </c>
      <c r="F11" s="18">
        <v>71.67</v>
      </c>
      <c r="G11" s="19"/>
      <c r="H11" s="19">
        <f t="shared" si="0"/>
        <v>68.821</v>
      </c>
      <c r="I11" s="17"/>
    </row>
  </sheetData>
  <sortState ref="A4:J11">
    <sortCondition ref="H4:H11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" sqref="A$1:I$1048576"/>
    </sheetView>
  </sheetViews>
  <sheetFormatPr defaultColWidth="9" defaultRowHeight="13.5" outlineLevelRow="3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ht="27" spans="1:9">
      <c r="A4" s="17" t="s">
        <v>176</v>
      </c>
      <c r="B4" s="23" t="s">
        <v>227</v>
      </c>
      <c r="C4" s="17" t="s">
        <v>228</v>
      </c>
      <c r="D4" s="18">
        <v>59.95</v>
      </c>
      <c r="E4" s="18">
        <v>8</v>
      </c>
      <c r="F4" s="18">
        <v>63.67</v>
      </c>
      <c r="G4" s="19"/>
      <c r="H4" s="19">
        <f>D4*0.7+F4*0.3</f>
        <v>61.066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4" sqref="I4:I6"/>
    </sheetView>
  </sheetViews>
  <sheetFormatPr defaultColWidth="9" defaultRowHeight="13.5" outlineLevelRow="5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176</v>
      </c>
      <c r="B4" s="17" t="s">
        <v>229</v>
      </c>
      <c r="C4" s="17" t="s">
        <v>230</v>
      </c>
      <c r="D4" s="18">
        <v>61</v>
      </c>
      <c r="E4" s="18">
        <v>8</v>
      </c>
      <c r="F4" s="18">
        <v>76</v>
      </c>
      <c r="G4" s="19"/>
      <c r="H4" s="19">
        <f t="shared" ref="H4:H6" si="0">D4*0.7+F4*0.3</f>
        <v>65.5</v>
      </c>
      <c r="I4" s="17"/>
    </row>
    <row r="5" s="2" customFormat="1" spans="1:9">
      <c r="A5" s="17" t="s">
        <v>176</v>
      </c>
      <c r="B5" s="17" t="s">
        <v>229</v>
      </c>
      <c r="C5" s="17" t="s">
        <v>231</v>
      </c>
      <c r="D5" s="18">
        <v>38.25</v>
      </c>
      <c r="E5" s="18">
        <v>8</v>
      </c>
      <c r="F5" s="18">
        <v>76.67</v>
      </c>
      <c r="G5" s="19"/>
      <c r="H5" s="19">
        <f t="shared" si="0"/>
        <v>49.776</v>
      </c>
      <c r="I5" s="17"/>
    </row>
    <row r="6" s="3" customFormat="1" spans="1:9">
      <c r="A6" s="17" t="s">
        <v>176</v>
      </c>
      <c r="B6" s="17" t="s">
        <v>229</v>
      </c>
      <c r="C6" s="17" t="s">
        <v>232</v>
      </c>
      <c r="D6" s="18">
        <v>38.45</v>
      </c>
      <c r="E6" s="18">
        <v>8</v>
      </c>
      <c r="F6" s="18">
        <v>69</v>
      </c>
      <c r="G6" s="19"/>
      <c r="H6" s="19">
        <f t="shared" si="0"/>
        <v>47.615</v>
      </c>
      <c r="I6" s="17"/>
    </row>
  </sheetData>
  <sortState ref="A4:J6">
    <sortCondition ref="H4:H6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4" sqref="H14"/>
    </sheetView>
  </sheetViews>
  <sheetFormatPr defaultColWidth="9" defaultRowHeight="13.5" outlineLevelRow="7"/>
  <cols>
    <col min="1" max="9" width="9" style="4"/>
  </cols>
  <sheetData>
    <row r="1" s="1" customFormat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="1" customForma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="1" customFormat="1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176</v>
      </c>
      <c r="B4" s="17" t="s">
        <v>233</v>
      </c>
      <c r="C4" s="17" t="s">
        <v>234</v>
      </c>
      <c r="D4" s="18">
        <v>61.15</v>
      </c>
      <c r="E4" s="18">
        <v>8</v>
      </c>
      <c r="F4" s="18">
        <v>77.67</v>
      </c>
      <c r="G4" s="19"/>
      <c r="H4" s="19">
        <f>D4*0.7+F4*0.3</f>
        <v>66.106</v>
      </c>
      <c r="I4" s="17"/>
    </row>
    <row r="5" s="2" customFormat="1" spans="1:9">
      <c r="A5" s="17" t="s">
        <v>176</v>
      </c>
      <c r="B5" s="17" t="s">
        <v>233</v>
      </c>
      <c r="C5" s="17" t="s">
        <v>235</v>
      </c>
      <c r="D5" s="18">
        <v>61.25</v>
      </c>
      <c r="E5" s="18">
        <v>8</v>
      </c>
      <c r="F5" s="18">
        <v>73.67</v>
      </c>
      <c r="G5" s="19"/>
      <c r="H5" s="19">
        <f>D5*0.7+F5*0.3</f>
        <v>64.976</v>
      </c>
      <c r="I5" s="17"/>
    </row>
    <row r="6" s="2" customFormat="1" spans="1:9">
      <c r="A6" s="17" t="s">
        <v>176</v>
      </c>
      <c r="B6" s="17" t="s">
        <v>233</v>
      </c>
      <c r="C6" s="17" t="s">
        <v>236</v>
      </c>
      <c r="D6" s="18">
        <v>59.55</v>
      </c>
      <c r="E6" s="18">
        <v>8</v>
      </c>
      <c r="F6" s="18">
        <v>74.33</v>
      </c>
      <c r="G6" s="19"/>
      <c r="H6" s="19">
        <f t="shared" ref="H4:H8" si="0">D6*0.7+F6*0.3</f>
        <v>63.984</v>
      </c>
      <c r="I6" s="17"/>
    </row>
    <row r="7" s="2" customFormat="1" ht="23" customHeight="1" spans="1:9">
      <c r="A7" s="17" t="s">
        <v>176</v>
      </c>
      <c r="B7" s="17" t="s">
        <v>233</v>
      </c>
      <c r="C7" s="17" t="s">
        <v>237</v>
      </c>
      <c r="D7" s="18">
        <v>59.2</v>
      </c>
      <c r="E7" s="18">
        <v>8</v>
      </c>
      <c r="F7" s="18">
        <v>73.67</v>
      </c>
      <c r="G7" s="19"/>
      <c r="H7" s="19">
        <f t="shared" si="0"/>
        <v>63.541</v>
      </c>
      <c r="I7" s="17"/>
    </row>
    <row r="8" s="3" customFormat="1" spans="1:9">
      <c r="A8" s="17" t="s">
        <v>176</v>
      </c>
      <c r="B8" s="17" t="s">
        <v>233</v>
      </c>
      <c r="C8" s="17" t="s">
        <v>238</v>
      </c>
      <c r="D8" s="18">
        <v>58.45</v>
      </c>
      <c r="E8" s="18">
        <v>8</v>
      </c>
      <c r="F8" s="18">
        <v>70.67</v>
      </c>
      <c r="G8" s="19"/>
      <c r="H8" s="19">
        <f t="shared" si="0"/>
        <v>62.116</v>
      </c>
      <c r="I8" s="17"/>
    </row>
  </sheetData>
  <sortState ref="A4:J8">
    <sortCondition ref="H4:H8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31" workbookViewId="0">
      <selection activeCell="A38" sqref="$A38:$XFD39"/>
    </sheetView>
  </sheetViews>
  <sheetFormatPr defaultColWidth="9" defaultRowHeight="13.5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7" customFormat="1" spans="1:9">
      <c r="A4" s="17" t="s">
        <v>11</v>
      </c>
      <c r="B4" s="17" t="s">
        <v>64</v>
      </c>
      <c r="C4" s="17" t="s">
        <v>65</v>
      </c>
      <c r="D4" s="18">
        <v>73.35</v>
      </c>
      <c r="E4" s="17">
        <v>3</v>
      </c>
      <c r="F4" s="17">
        <v>73.33</v>
      </c>
      <c r="G4" s="19">
        <f t="shared" ref="G4:G17" si="0">72.8/75.36*F4</f>
        <v>70.8389596602972</v>
      </c>
      <c r="H4" s="19">
        <f t="shared" ref="H4:H57" si="1">D4*0.7+G4*0.3</f>
        <v>72.5966878980892</v>
      </c>
      <c r="I4" s="17"/>
    </row>
    <row r="5" s="27" customFormat="1" spans="1:9">
      <c r="A5" s="17" t="s">
        <v>11</v>
      </c>
      <c r="B5" s="17" t="s">
        <v>64</v>
      </c>
      <c r="C5" s="17" t="s">
        <v>66</v>
      </c>
      <c r="D5" s="18">
        <v>70.2</v>
      </c>
      <c r="E5" s="17">
        <v>3</v>
      </c>
      <c r="F5" s="17">
        <v>78.33</v>
      </c>
      <c r="G5" s="19">
        <f t="shared" si="0"/>
        <v>75.6691082802548</v>
      </c>
      <c r="H5" s="19">
        <f t="shared" si="1"/>
        <v>71.8407324840764</v>
      </c>
      <c r="I5" s="17"/>
    </row>
    <row r="6" s="27" customFormat="1" spans="1:9">
      <c r="A6" s="17" t="s">
        <v>11</v>
      </c>
      <c r="B6" s="17" t="s">
        <v>64</v>
      </c>
      <c r="C6" s="17" t="s">
        <v>67</v>
      </c>
      <c r="D6" s="18">
        <v>71.35</v>
      </c>
      <c r="E6" s="17">
        <v>3</v>
      </c>
      <c r="F6" s="17">
        <v>75</v>
      </c>
      <c r="G6" s="19">
        <f t="shared" si="0"/>
        <v>72.4522292993631</v>
      </c>
      <c r="H6" s="19">
        <f t="shared" si="1"/>
        <v>71.6806687898089</v>
      </c>
      <c r="I6" s="17"/>
    </row>
    <row r="7" s="27" customFormat="1" spans="1:9">
      <c r="A7" s="17" t="s">
        <v>11</v>
      </c>
      <c r="B7" s="17" t="s">
        <v>64</v>
      </c>
      <c r="C7" s="17" t="s">
        <v>68</v>
      </c>
      <c r="D7" s="18">
        <v>70.1</v>
      </c>
      <c r="E7" s="17">
        <v>3</v>
      </c>
      <c r="F7" s="17">
        <v>75</v>
      </c>
      <c r="G7" s="19">
        <f t="shared" si="0"/>
        <v>72.4522292993631</v>
      </c>
      <c r="H7" s="19">
        <f t="shared" si="1"/>
        <v>70.8056687898089</v>
      </c>
      <c r="I7" s="17"/>
    </row>
    <row r="8" s="27" customFormat="1" spans="1:9">
      <c r="A8" s="17" t="s">
        <v>11</v>
      </c>
      <c r="B8" s="17" t="s">
        <v>64</v>
      </c>
      <c r="C8" s="17" t="s">
        <v>69</v>
      </c>
      <c r="D8" s="18">
        <v>70.45</v>
      </c>
      <c r="E8" s="17">
        <v>3</v>
      </c>
      <c r="F8" s="17">
        <v>72</v>
      </c>
      <c r="G8" s="19">
        <f t="shared" si="0"/>
        <v>69.5541401273885</v>
      </c>
      <c r="H8" s="19">
        <f t="shared" si="1"/>
        <v>70.1812420382166</v>
      </c>
      <c r="I8" s="17"/>
    </row>
    <row r="9" s="27" customFormat="1" spans="1:9">
      <c r="A9" s="17" t="s">
        <v>11</v>
      </c>
      <c r="B9" s="17" t="s">
        <v>64</v>
      </c>
      <c r="C9" s="17" t="s">
        <v>70</v>
      </c>
      <c r="D9" s="18">
        <v>68.6</v>
      </c>
      <c r="E9" s="17">
        <v>3</v>
      </c>
      <c r="F9" s="17">
        <v>76.33</v>
      </c>
      <c r="G9" s="19">
        <f t="shared" si="0"/>
        <v>73.7370488322718</v>
      </c>
      <c r="H9" s="19">
        <f t="shared" si="1"/>
        <v>70.1411146496815</v>
      </c>
      <c r="I9" s="17"/>
    </row>
    <row r="10" s="27" customFormat="1" spans="1:9">
      <c r="A10" s="17" t="s">
        <v>11</v>
      </c>
      <c r="B10" s="17" t="s">
        <v>64</v>
      </c>
      <c r="C10" s="17" t="s">
        <v>71</v>
      </c>
      <c r="D10" s="18">
        <v>67.6</v>
      </c>
      <c r="E10" s="17">
        <v>3</v>
      </c>
      <c r="F10" s="17">
        <v>78</v>
      </c>
      <c r="G10" s="19">
        <f t="shared" si="0"/>
        <v>75.3503184713376</v>
      </c>
      <c r="H10" s="19">
        <f t="shared" si="1"/>
        <v>69.9250955414013</v>
      </c>
      <c r="I10" s="17"/>
    </row>
    <row r="11" s="27" customFormat="1" spans="1:9">
      <c r="A11" s="17" t="s">
        <v>11</v>
      </c>
      <c r="B11" s="17" t="s">
        <v>64</v>
      </c>
      <c r="C11" s="17" t="s">
        <v>72</v>
      </c>
      <c r="D11" s="18">
        <v>69.75</v>
      </c>
      <c r="E11" s="17">
        <v>3</v>
      </c>
      <c r="F11" s="17">
        <v>71.67</v>
      </c>
      <c r="G11" s="19">
        <f t="shared" si="0"/>
        <v>69.2353503184713</v>
      </c>
      <c r="H11" s="19">
        <f t="shared" si="1"/>
        <v>69.5956050955414</v>
      </c>
      <c r="I11" s="17"/>
    </row>
    <row r="12" s="27" customFormat="1" spans="1:9">
      <c r="A12" s="17" t="s">
        <v>11</v>
      </c>
      <c r="B12" s="17" t="s">
        <v>64</v>
      </c>
      <c r="C12" s="17" t="s">
        <v>73</v>
      </c>
      <c r="D12" s="18">
        <v>67.1</v>
      </c>
      <c r="E12" s="17">
        <v>3</v>
      </c>
      <c r="F12" s="17">
        <v>77.67</v>
      </c>
      <c r="G12" s="19">
        <f t="shared" si="0"/>
        <v>75.0315286624204</v>
      </c>
      <c r="H12" s="19">
        <f t="shared" si="1"/>
        <v>69.4794585987261</v>
      </c>
      <c r="I12" s="17"/>
    </row>
    <row r="13" s="27" customFormat="1" spans="1:9">
      <c r="A13" s="17" t="s">
        <v>11</v>
      </c>
      <c r="B13" s="17" t="s">
        <v>64</v>
      </c>
      <c r="C13" s="17" t="s">
        <v>74</v>
      </c>
      <c r="D13" s="18">
        <v>64.1</v>
      </c>
      <c r="E13" s="17">
        <v>3</v>
      </c>
      <c r="F13" s="17">
        <v>84.83</v>
      </c>
      <c r="G13" s="19">
        <f t="shared" si="0"/>
        <v>81.9483014861996</v>
      </c>
      <c r="H13" s="19">
        <f t="shared" si="1"/>
        <v>69.4544904458599</v>
      </c>
      <c r="I13" s="17"/>
    </row>
    <row r="14" s="27" customFormat="1" spans="1:9">
      <c r="A14" s="17" t="s">
        <v>11</v>
      </c>
      <c r="B14" s="17" t="s">
        <v>64</v>
      </c>
      <c r="C14" s="17" t="s">
        <v>75</v>
      </c>
      <c r="D14" s="18">
        <v>66.35</v>
      </c>
      <c r="E14" s="17">
        <v>3</v>
      </c>
      <c r="F14" s="17">
        <v>79.33</v>
      </c>
      <c r="G14" s="19">
        <f t="shared" si="0"/>
        <v>76.6351380042463</v>
      </c>
      <c r="H14" s="19">
        <f t="shared" si="1"/>
        <v>69.4355414012739</v>
      </c>
      <c r="I14" s="17"/>
    </row>
    <row r="15" s="27" customFormat="1" spans="1:9">
      <c r="A15" s="17" t="s">
        <v>11</v>
      </c>
      <c r="B15" s="17" t="s">
        <v>64</v>
      </c>
      <c r="C15" s="17" t="s">
        <v>76</v>
      </c>
      <c r="D15" s="18">
        <v>67.55</v>
      </c>
      <c r="E15" s="17">
        <v>3</v>
      </c>
      <c r="F15" s="17">
        <v>76</v>
      </c>
      <c r="G15" s="19">
        <f t="shared" si="0"/>
        <v>73.4182590233546</v>
      </c>
      <c r="H15" s="19">
        <f t="shared" si="1"/>
        <v>69.3104777070064</v>
      </c>
      <c r="I15" s="17"/>
    </row>
    <row r="16" s="27" customFormat="1" spans="1:9">
      <c r="A16" s="17" t="s">
        <v>11</v>
      </c>
      <c r="B16" s="17" t="s">
        <v>64</v>
      </c>
      <c r="C16" s="17" t="s">
        <v>77</v>
      </c>
      <c r="D16" s="18">
        <v>69.2</v>
      </c>
      <c r="E16" s="17">
        <v>3</v>
      </c>
      <c r="F16" s="17">
        <v>71.33</v>
      </c>
      <c r="G16" s="19">
        <f t="shared" si="0"/>
        <v>68.9069002123142</v>
      </c>
      <c r="H16" s="19">
        <f t="shared" si="1"/>
        <v>69.1120700636943</v>
      </c>
      <c r="I16" s="17"/>
    </row>
    <row r="17" s="27" customFormat="1" spans="1:9">
      <c r="A17" s="17" t="s">
        <v>11</v>
      </c>
      <c r="B17" s="17" t="s">
        <v>64</v>
      </c>
      <c r="C17" s="17" t="s">
        <v>78</v>
      </c>
      <c r="D17" s="18">
        <v>68.55</v>
      </c>
      <c r="E17" s="17">
        <v>3</v>
      </c>
      <c r="F17" s="17">
        <v>72</v>
      </c>
      <c r="G17" s="19">
        <f t="shared" si="0"/>
        <v>69.5541401273885</v>
      </c>
      <c r="H17" s="19">
        <f t="shared" si="1"/>
        <v>68.8512420382166</v>
      </c>
      <c r="I17" s="17"/>
    </row>
    <row r="18" s="27" customFormat="1" spans="1:9">
      <c r="A18" s="17" t="s">
        <v>11</v>
      </c>
      <c r="B18" s="17" t="s">
        <v>64</v>
      </c>
      <c r="C18" s="17" t="s">
        <v>79</v>
      </c>
      <c r="D18" s="18">
        <v>61.3</v>
      </c>
      <c r="E18" s="17">
        <v>4</v>
      </c>
      <c r="F18" s="17">
        <v>82.67</v>
      </c>
      <c r="G18" s="19">
        <f>72.8/70.14*F18</f>
        <v>85.8051896207585</v>
      </c>
      <c r="H18" s="19">
        <f t="shared" si="1"/>
        <v>68.6515568862275</v>
      </c>
      <c r="I18" s="17"/>
    </row>
    <row r="19" s="27" customFormat="1" spans="1:9">
      <c r="A19" s="17" t="s">
        <v>11</v>
      </c>
      <c r="B19" s="17" t="s">
        <v>64</v>
      </c>
      <c r="C19" s="17" t="s">
        <v>80</v>
      </c>
      <c r="D19" s="18">
        <v>67.45</v>
      </c>
      <c r="E19" s="17">
        <v>3</v>
      </c>
      <c r="F19" s="17">
        <v>73.17</v>
      </c>
      <c r="G19" s="19">
        <f>72.8/75.36*F19</f>
        <v>70.6843949044586</v>
      </c>
      <c r="H19" s="19">
        <f t="shared" si="1"/>
        <v>68.4203184713376</v>
      </c>
      <c r="I19" s="17"/>
    </row>
    <row r="20" s="27" customFormat="1" spans="1:9">
      <c r="A20" s="17" t="s">
        <v>11</v>
      </c>
      <c r="B20" s="17" t="s">
        <v>64</v>
      </c>
      <c r="C20" s="17" t="s">
        <v>81</v>
      </c>
      <c r="D20" s="18">
        <v>63.05</v>
      </c>
      <c r="E20" s="17">
        <v>4</v>
      </c>
      <c r="F20" s="17">
        <v>77.33</v>
      </c>
      <c r="G20" s="19">
        <f>72.8/70.14*F20</f>
        <v>80.2626746506986</v>
      </c>
      <c r="H20" s="19">
        <f t="shared" si="1"/>
        <v>68.2138023952096</v>
      </c>
      <c r="I20" s="17"/>
    </row>
    <row r="21" s="27" customFormat="1" spans="1:9">
      <c r="A21" s="17" t="s">
        <v>11</v>
      </c>
      <c r="B21" s="17" t="s">
        <v>64</v>
      </c>
      <c r="C21" s="17" t="s">
        <v>82</v>
      </c>
      <c r="D21" s="18">
        <v>65.25</v>
      </c>
      <c r="E21" s="17">
        <v>3</v>
      </c>
      <c r="F21" s="17">
        <v>77.67</v>
      </c>
      <c r="G21" s="19">
        <f>72.8/75.36*F21</f>
        <v>75.0315286624204</v>
      </c>
      <c r="H21" s="19">
        <f t="shared" si="1"/>
        <v>68.1844585987261</v>
      </c>
      <c r="I21" s="17"/>
    </row>
    <row r="22" s="27" customFormat="1" spans="1:9">
      <c r="A22" s="17" t="s">
        <v>11</v>
      </c>
      <c r="B22" s="17" t="s">
        <v>64</v>
      </c>
      <c r="C22" s="17" t="s">
        <v>83</v>
      </c>
      <c r="D22" s="18">
        <v>64.4</v>
      </c>
      <c r="E22" s="17">
        <v>3</v>
      </c>
      <c r="F22" s="17">
        <v>79.67</v>
      </c>
      <c r="G22" s="19">
        <f>72.8/75.36*F22</f>
        <v>76.9635881104034</v>
      </c>
      <c r="H22" s="19">
        <f t="shared" si="1"/>
        <v>68.169076433121</v>
      </c>
      <c r="I22" s="17"/>
    </row>
    <row r="23" s="27" customFormat="1" spans="1:9">
      <c r="A23" s="17" t="s">
        <v>11</v>
      </c>
      <c r="B23" s="17" t="s">
        <v>64</v>
      </c>
      <c r="C23" s="17" t="s">
        <v>84</v>
      </c>
      <c r="D23" s="18">
        <v>64.25</v>
      </c>
      <c r="E23" s="17">
        <v>3</v>
      </c>
      <c r="F23" s="17">
        <v>80</v>
      </c>
      <c r="G23" s="19">
        <f>72.8/75.36*F23</f>
        <v>77.2823779193206</v>
      </c>
      <c r="H23" s="19">
        <f t="shared" si="1"/>
        <v>68.1597133757962</v>
      </c>
      <c r="I23" s="17"/>
    </row>
    <row r="24" s="27" customFormat="1" spans="1:9">
      <c r="A24" s="17" t="s">
        <v>11</v>
      </c>
      <c r="B24" s="17" t="s">
        <v>64</v>
      </c>
      <c r="C24" s="17" t="s">
        <v>85</v>
      </c>
      <c r="D24" s="18">
        <v>64.25</v>
      </c>
      <c r="E24" s="17">
        <v>3</v>
      </c>
      <c r="F24" s="17">
        <v>79.67</v>
      </c>
      <c r="G24" s="19">
        <f>72.8/75.36*F24</f>
        <v>76.9635881104034</v>
      </c>
      <c r="H24" s="19">
        <f t="shared" si="1"/>
        <v>68.064076433121</v>
      </c>
      <c r="I24" s="17"/>
    </row>
    <row r="25" s="27" customFormat="1" spans="1:9">
      <c r="A25" s="17" t="s">
        <v>11</v>
      </c>
      <c r="B25" s="17" t="s">
        <v>64</v>
      </c>
      <c r="C25" s="17" t="s">
        <v>86</v>
      </c>
      <c r="D25" s="18">
        <v>66.6</v>
      </c>
      <c r="E25" s="17">
        <v>3</v>
      </c>
      <c r="F25" s="17">
        <v>73.67</v>
      </c>
      <c r="G25" s="19">
        <f>72.8/75.36*F25</f>
        <v>71.1674097664544</v>
      </c>
      <c r="H25" s="19">
        <f t="shared" si="1"/>
        <v>67.9702229299363</v>
      </c>
      <c r="I25" s="17"/>
    </row>
    <row r="26" s="27" customFormat="1" spans="1:9">
      <c r="A26" s="17" t="s">
        <v>11</v>
      </c>
      <c r="B26" s="17" t="s">
        <v>64</v>
      </c>
      <c r="C26" s="17" t="s">
        <v>87</v>
      </c>
      <c r="D26" s="18">
        <v>62.8</v>
      </c>
      <c r="E26" s="17">
        <v>4</v>
      </c>
      <c r="F26" s="17">
        <v>76.33</v>
      </c>
      <c r="G26" s="19">
        <f>72.8/70.14*F26</f>
        <v>79.224750499002</v>
      </c>
      <c r="H26" s="19">
        <f t="shared" si="1"/>
        <v>67.7274251497006</v>
      </c>
      <c r="I26" s="17"/>
    </row>
    <row r="27" s="27" customFormat="1" spans="1:9">
      <c r="A27" s="17" t="s">
        <v>11</v>
      </c>
      <c r="B27" s="17" t="s">
        <v>64</v>
      </c>
      <c r="C27" s="17" t="s">
        <v>88</v>
      </c>
      <c r="D27" s="18">
        <v>67.05</v>
      </c>
      <c r="E27" s="17">
        <v>3</v>
      </c>
      <c r="F27" s="17">
        <v>71.67</v>
      </c>
      <c r="G27" s="19">
        <f>72.8/75.36*F27</f>
        <v>69.2353503184713</v>
      </c>
      <c r="H27" s="19">
        <f t="shared" si="1"/>
        <v>67.7056050955414</v>
      </c>
      <c r="I27" s="17"/>
    </row>
    <row r="28" s="27" customFormat="1" spans="1:9">
      <c r="A28" s="17" t="s">
        <v>11</v>
      </c>
      <c r="B28" s="17" t="s">
        <v>64</v>
      </c>
      <c r="C28" s="17" t="s">
        <v>89</v>
      </c>
      <c r="D28" s="18">
        <v>63.7</v>
      </c>
      <c r="E28" s="17">
        <v>4</v>
      </c>
      <c r="F28" s="17">
        <v>74</v>
      </c>
      <c r="G28" s="19">
        <f>72.8/70.14*F28</f>
        <v>76.8063872255489</v>
      </c>
      <c r="H28" s="19">
        <f t="shared" si="1"/>
        <v>67.6319161676647</v>
      </c>
      <c r="I28" s="17"/>
    </row>
    <row r="29" s="27" customFormat="1" spans="1:9">
      <c r="A29" s="17" t="s">
        <v>11</v>
      </c>
      <c r="B29" s="17" t="s">
        <v>64</v>
      </c>
      <c r="C29" s="17" t="s">
        <v>90</v>
      </c>
      <c r="D29" s="18">
        <v>64.6</v>
      </c>
      <c r="E29" s="17">
        <v>3</v>
      </c>
      <c r="F29" s="17">
        <v>76.67</v>
      </c>
      <c r="G29" s="19">
        <f>72.8/75.36*F29</f>
        <v>74.0654989384289</v>
      </c>
      <c r="H29" s="19">
        <f t="shared" si="1"/>
        <v>67.4396496815286</v>
      </c>
      <c r="I29" s="17"/>
    </row>
    <row r="30" s="27" customFormat="1" spans="1:9">
      <c r="A30" s="17" t="s">
        <v>11</v>
      </c>
      <c r="B30" s="17" t="s">
        <v>64</v>
      </c>
      <c r="C30" s="17" t="s">
        <v>91</v>
      </c>
      <c r="D30" s="18">
        <v>64.6</v>
      </c>
      <c r="E30" s="17">
        <v>3</v>
      </c>
      <c r="F30" s="17">
        <v>76</v>
      </c>
      <c r="G30" s="19">
        <f>72.8/75.36*F30</f>
        <v>73.4182590233546</v>
      </c>
      <c r="H30" s="19">
        <f t="shared" si="1"/>
        <v>67.2454777070064</v>
      </c>
      <c r="I30" s="17"/>
    </row>
    <row r="31" s="27" customFormat="1" spans="1:9">
      <c r="A31" s="17" t="s">
        <v>11</v>
      </c>
      <c r="B31" s="17" t="s">
        <v>64</v>
      </c>
      <c r="C31" s="17" t="s">
        <v>92</v>
      </c>
      <c r="D31" s="18">
        <v>65.55</v>
      </c>
      <c r="E31" s="17">
        <v>3</v>
      </c>
      <c r="F31" s="17">
        <v>73.33</v>
      </c>
      <c r="G31" s="19">
        <f>72.8/75.36*F31</f>
        <v>70.8389596602972</v>
      </c>
      <c r="H31" s="19">
        <f t="shared" si="1"/>
        <v>67.1366878980892</v>
      </c>
      <c r="I31" s="17"/>
    </row>
    <row r="32" s="27" customFormat="1" spans="1:9">
      <c r="A32" s="17" t="s">
        <v>11</v>
      </c>
      <c r="B32" s="17" t="s">
        <v>64</v>
      </c>
      <c r="C32" s="17" t="s">
        <v>93</v>
      </c>
      <c r="D32" s="18">
        <v>62.45</v>
      </c>
      <c r="E32" s="17">
        <v>4</v>
      </c>
      <c r="F32" s="17">
        <v>75</v>
      </c>
      <c r="G32" s="19">
        <f>72.8/70.14*F32</f>
        <v>77.8443113772455</v>
      </c>
      <c r="H32" s="19">
        <f t="shared" si="1"/>
        <v>67.0682934131736</v>
      </c>
      <c r="I32" s="17"/>
    </row>
    <row r="33" s="27" customFormat="1" spans="1:9">
      <c r="A33" s="17" t="s">
        <v>11</v>
      </c>
      <c r="B33" s="17" t="s">
        <v>64</v>
      </c>
      <c r="C33" s="17" t="s">
        <v>94</v>
      </c>
      <c r="D33" s="18">
        <v>63.5</v>
      </c>
      <c r="E33" s="17">
        <v>4</v>
      </c>
      <c r="F33" s="17">
        <v>72.33</v>
      </c>
      <c r="G33" s="19">
        <f>72.8/70.14*F33</f>
        <v>75.0730538922156</v>
      </c>
      <c r="H33" s="19">
        <f t="shared" si="1"/>
        <v>66.9719161676647</v>
      </c>
      <c r="I33" s="17"/>
    </row>
    <row r="34" s="27" customFormat="1" spans="1:9">
      <c r="A34" s="17" t="s">
        <v>11</v>
      </c>
      <c r="B34" s="17" t="s">
        <v>64</v>
      </c>
      <c r="C34" s="17" t="s">
        <v>95</v>
      </c>
      <c r="D34" s="18">
        <v>63.65</v>
      </c>
      <c r="E34" s="17">
        <v>4</v>
      </c>
      <c r="F34" s="17">
        <v>71.67</v>
      </c>
      <c r="G34" s="19">
        <f>72.8/70.14*F34</f>
        <v>74.3880239520958</v>
      </c>
      <c r="H34" s="19">
        <f t="shared" si="1"/>
        <v>66.8714071856287</v>
      </c>
      <c r="I34" s="17"/>
    </row>
    <row r="35" s="27" customFormat="1" spans="1:9">
      <c r="A35" s="17" t="s">
        <v>11</v>
      </c>
      <c r="B35" s="17" t="s">
        <v>64</v>
      </c>
      <c r="C35" s="17" t="s">
        <v>96</v>
      </c>
      <c r="D35" s="18">
        <v>61.85</v>
      </c>
      <c r="E35" s="17">
        <v>4</v>
      </c>
      <c r="F35" s="17">
        <v>75</v>
      </c>
      <c r="G35" s="19">
        <f>72.8/70.14*F35</f>
        <v>77.8443113772455</v>
      </c>
      <c r="H35" s="19">
        <f t="shared" si="1"/>
        <v>66.6482934131736</v>
      </c>
      <c r="I35" s="17"/>
    </row>
    <row r="36" s="27" customFormat="1" spans="1:9">
      <c r="A36" s="17" t="s">
        <v>11</v>
      </c>
      <c r="B36" s="17" t="s">
        <v>64</v>
      </c>
      <c r="C36" s="17" t="s">
        <v>97</v>
      </c>
      <c r="D36" s="18">
        <v>61.4</v>
      </c>
      <c r="E36" s="17">
        <v>4</v>
      </c>
      <c r="F36" s="17">
        <v>75.67</v>
      </c>
      <c r="G36" s="19">
        <f>72.8/70.14*F36</f>
        <v>78.5397205588822</v>
      </c>
      <c r="H36" s="19">
        <f t="shared" si="1"/>
        <v>66.5419161676647</v>
      </c>
      <c r="I36" s="17"/>
    </row>
    <row r="37" s="27" customFormat="1" spans="1:9">
      <c r="A37" s="17" t="s">
        <v>11</v>
      </c>
      <c r="B37" s="17" t="s">
        <v>64</v>
      </c>
      <c r="C37" s="17" t="s">
        <v>98</v>
      </c>
      <c r="D37" s="18">
        <v>64.4</v>
      </c>
      <c r="E37" s="17">
        <v>3</v>
      </c>
      <c r="F37" s="17">
        <v>74</v>
      </c>
      <c r="G37" s="19">
        <f>72.8/75.36*F37</f>
        <v>71.4861995753716</v>
      </c>
      <c r="H37" s="19">
        <f t="shared" si="1"/>
        <v>66.5258598726115</v>
      </c>
      <c r="I37" s="17"/>
    </row>
    <row r="38" s="27" customFormat="1" spans="1:9">
      <c r="A38" s="17" t="s">
        <v>11</v>
      </c>
      <c r="B38" s="17" t="s">
        <v>64</v>
      </c>
      <c r="C38" s="17" t="s">
        <v>99</v>
      </c>
      <c r="D38" s="18">
        <v>64.2</v>
      </c>
      <c r="E38" s="17">
        <v>3</v>
      </c>
      <c r="F38" s="17">
        <v>74</v>
      </c>
      <c r="G38" s="19">
        <f>72.8/75.36*F38</f>
        <v>71.4861995753716</v>
      </c>
      <c r="H38" s="19">
        <f t="shared" si="1"/>
        <v>66.3858598726115</v>
      </c>
      <c r="I38" s="17"/>
    </row>
    <row r="39" s="27" customFormat="1" spans="1:9">
      <c r="A39" s="17" t="s">
        <v>11</v>
      </c>
      <c r="B39" s="17" t="s">
        <v>64</v>
      </c>
      <c r="C39" s="17" t="s">
        <v>100</v>
      </c>
      <c r="D39" s="18">
        <v>63.4</v>
      </c>
      <c r="E39" s="17">
        <v>4</v>
      </c>
      <c r="F39" s="17">
        <v>70.67</v>
      </c>
      <c r="G39" s="19">
        <f t="shared" ref="G39:G52" si="2">72.8/70.14*F39</f>
        <v>73.3500998003992</v>
      </c>
      <c r="H39" s="19">
        <f t="shared" si="1"/>
        <v>66.3850299401198</v>
      </c>
      <c r="I39" s="17"/>
    </row>
    <row r="40" spans="1:9">
      <c r="A40" s="17" t="s">
        <v>11</v>
      </c>
      <c r="B40" s="17" t="s">
        <v>64</v>
      </c>
      <c r="C40" s="17" t="s">
        <v>101</v>
      </c>
      <c r="D40" s="18">
        <v>61.6</v>
      </c>
      <c r="E40" s="17">
        <v>4</v>
      </c>
      <c r="F40" s="17">
        <v>74.33</v>
      </c>
      <c r="G40" s="19">
        <f t="shared" si="2"/>
        <v>77.1489021956088</v>
      </c>
      <c r="H40" s="19">
        <f t="shared" si="1"/>
        <v>66.2646706586826</v>
      </c>
      <c r="I40" s="17"/>
    </row>
    <row r="41" spans="1:9">
      <c r="A41" s="17" t="s">
        <v>11</v>
      </c>
      <c r="B41" s="17" t="s">
        <v>64</v>
      </c>
      <c r="C41" s="17" t="s">
        <v>102</v>
      </c>
      <c r="D41" s="18">
        <v>61.9</v>
      </c>
      <c r="E41" s="17">
        <v>4</v>
      </c>
      <c r="F41" s="17">
        <v>73.33</v>
      </c>
      <c r="G41" s="19">
        <f t="shared" si="2"/>
        <v>76.1109780439122</v>
      </c>
      <c r="H41" s="19">
        <f t="shared" si="1"/>
        <v>66.1632934131736</v>
      </c>
      <c r="I41" s="17"/>
    </row>
    <row r="42" spans="1:9">
      <c r="A42" s="17" t="s">
        <v>11</v>
      </c>
      <c r="B42" s="17" t="s">
        <v>64</v>
      </c>
      <c r="C42" s="17" t="s">
        <v>103</v>
      </c>
      <c r="D42" s="18">
        <v>63.35</v>
      </c>
      <c r="E42" s="17">
        <v>4</v>
      </c>
      <c r="F42" s="17">
        <v>70</v>
      </c>
      <c r="G42" s="19">
        <f t="shared" si="2"/>
        <v>72.6546906187625</v>
      </c>
      <c r="H42" s="19">
        <f t="shared" si="1"/>
        <v>66.1414071856287</v>
      </c>
      <c r="I42" s="17"/>
    </row>
    <row r="43" spans="1:9">
      <c r="A43" s="17" t="s">
        <v>11</v>
      </c>
      <c r="B43" s="17" t="s">
        <v>64</v>
      </c>
      <c r="C43" s="17" t="s">
        <v>104</v>
      </c>
      <c r="D43" s="18">
        <v>61.65</v>
      </c>
      <c r="E43" s="17">
        <v>4</v>
      </c>
      <c r="F43" s="17">
        <v>73.67</v>
      </c>
      <c r="G43" s="19">
        <f t="shared" si="2"/>
        <v>76.463872255489</v>
      </c>
      <c r="H43" s="19">
        <f t="shared" si="1"/>
        <v>66.0941616766467</v>
      </c>
      <c r="I43" s="17"/>
    </row>
    <row r="44" spans="1:9">
      <c r="A44" s="17" t="s">
        <v>11</v>
      </c>
      <c r="B44" s="17" t="s">
        <v>64</v>
      </c>
      <c r="C44" s="17" t="s">
        <v>105</v>
      </c>
      <c r="D44" s="18">
        <v>63.1</v>
      </c>
      <c r="E44" s="17">
        <v>4</v>
      </c>
      <c r="F44" s="17">
        <v>70.33</v>
      </c>
      <c r="G44" s="19">
        <f t="shared" si="2"/>
        <v>72.9972055888223</v>
      </c>
      <c r="H44" s="19">
        <f t="shared" si="1"/>
        <v>66.0691616766467</v>
      </c>
      <c r="I44" s="17"/>
    </row>
    <row r="45" spans="1:9">
      <c r="A45" s="17" t="s">
        <v>11</v>
      </c>
      <c r="B45" s="17" t="s">
        <v>64</v>
      </c>
      <c r="C45" s="17" t="s">
        <v>106</v>
      </c>
      <c r="D45" s="18">
        <v>63.95</v>
      </c>
      <c r="E45" s="17">
        <v>4</v>
      </c>
      <c r="F45" s="17">
        <v>68.33</v>
      </c>
      <c r="G45" s="19">
        <f t="shared" si="2"/>
        <v>70.9213572854291</v>
      </c>
      <c r="H45" s="19">
        <f t="shared" si="1"/>
        <v>66.0414071856287</v>
      </c>
      <c r="I45" s="17"/>
    </row>
    <row r="46" spans="1:9">
      <c r="A46" s="17" t="s">
        <v>11</v>
      </c>
      <c r="B46" s="17" t="s">
        <v>64</v>
      </c>
      <c r="C46" s="17" t="s">
        <v>107</v>
      </c>
      <c r="D46" s="18">
        <v>63.65</v>
      </c>
      <c r="E46" s="17">
        <v>4</v>
      </c>
      <c r="F46" s="17">
        <v>68</v>
      </c>
      <c r="G46" s="19">
        <f t="shared" si="2"/>
        <v>70.5788423153693</v>
      </c>
      <c r="H46" s="19">
        <f t="shared" si="1"/>
        <v>65.7286526946108</v>
      </c>
      <c r="I46" s="17"/>
    </row>
    <row r="47" spans="1:9">
      <c r="A47" s="17" t="s">
        <v>11</v>
      </c>
      <c r="B47" s="17" t="s">
        <v>64</v>
      </c>
      <c r="C47" s="17" t="s">
        <v>108</v>
      </c>
      <c r="D47" s="18">
        <v>61.9</v>
      </c>
      <c r="E47" s="17">
        <v>4</v>
      </c>
      <c r="F47" s="17">
        <v>70.33</v>
      </c>
      <c r="G47" s="19">
        <f t="shared" si="2"/>
        <v>72.9972055888223</v>
      </c>
      <c r="H47" s="19">
        <f t="shared" si="1"/>
        <v>65.2291616766467</v>
      </c>
      <c r="I47" s="17"/>
    </row>
    <row r="48" spans="1:9">
      <c r="A48" s="17" t="s">
        <v>11</v>
      </c>
      <c r="B48" s="17" t="s">
        <v>64</v>
      </c>
      <c r="C48" s="17" t="s">
        <v>109</v>
      </c>
      <c r="D48" s="18">
        <v>62.3</v>
      </c>
      <c r="E48" s="17">
        <v>4</v>
      </c>
      <c r="F48" s="17">
        <v>69</v>
      </c>
      <c r="G48" s="19">
        <f t="shared" si="2"/>
        <v>71.6167664670659</v>
      </c>
      <c r="H48" s="19">
        <f t="shared" si="1"/>
        <v>65.0950299401197</v>
      </c>
      <c r="I48" s="17"/>
    </row>
    <row r="49" spans="1:9">
      <c r="A49" s="17" t="s">
        <v>11</v>
      </c>
      <c r="B49" s="17" t="s">
        <v>64</v>
      </c>
      <c r="C49" s="17" t="s">
        <v>110</v>
      </c>
      <c r="D49" s="18">
        <v>62.55</v>
      </c>
      <c r="E49" s="17">
        <v>4</v>
      </c>
      <c r="F49" s="17">
        <v>67</v>
      </c>
      <c r="G49" s="19">
        <f t="shared" si="2"/>
        <v>69.5409181636726</v>
      </c>
      <c r="H49" s="19">
        <f t="shared" si="1"/>
        <v>64.6472754491018</v>
      </c>
      <c r="I49" s="17"/>
    </row>
    <row r="50" spans="1:9">
      <c r="A50" s="17" t="s">
        <v>11</v>
      </c>
      <c r="B50" s="17" t="s">
        <v>64</v>
      </c>
      <c r="C50" s="17" t="s">
        <v>111</v>
      </c>
      <c r="D50" s="18">
        <v>63.4</v>
      </c>
      <c r="E50" s="17">
        <v>4</v>
      </c>
      <c r="F50" s="17">
        <v>64.67</v>
      </c>
      <c r="G50" s="19">
        <f t="shared" si="2"/>
        <v>67.1225548902196</v>
      </c>
      <c r="H50" s="19">
        <f t="shared" si="1"/>
        <v>64.5167664670659</v>
      </c>
      <c r="I50" s="17"/>
    </row>
    <row r="51" spans="1:9">
      <c r="A51" s="17" t="s">
        <v>11</v>
      </c>
      <c r="B51" s="17" t="s">
        <v>64</v>
      </c>
      <c r="C51" s="17" t="s">
        <v>112</v>
      </c>
      <c r="D51" s="18">
        <v>61.3</v>
      </c>
      <c r="E51" s="17">
        <v>4</v>
      </c>
      <c r="F51" s="17">
        <v>69</v>
      </c>
      <c r="G51" s="19">
        <f t="shared" si="2"/>
        <v>71.6167664670659</v>
      </c>
      <c r="H51" s="19">
        <f t="shared" si="1"/>
        <v>64.3950299401198</v>
      </c>
      <c r="I51" s="17"/>
    </row>
    <row r="52" spans="1:9">
      <c r="A52" s="17" t="s">
        <v>11</v>
      </c>
      <c r="B52" s="17" t="s">
        <v>64</v>
      </c>
      <c r="C52" s="17" t="s">
        <v>32</v>
      </c>
      <c r="D52" s="18">
        <v>61.4</v>
      </c>
      <c r="E52" s="17">
        <v>4</v>
      </c>
      <c r="F52" s="17">
        <v>68.67</v>
      </c>
      <c r="G52" s="19">
        <f t="shared" si="2"/>
        <v>71.274251497006</v>
      </c>
      <c r="H52" s="19">
        <f t="shared" si="1"/>
        <v>64.3622754491018</v>
      </c>
      <c r="I52" s="17"/>
    </row>
    <row r="53" spans="1:9">
      <c r="A53" s="17" t="s">
        <v>11</v>
      </c>
      <c r="B53" s="17" t="s">
        <v>64</v>
      </c>
      <c r="C53" s="17" t="s">
        <v>113</v>
      </c>
      <c r="D53" s="18">
        <v>64.95</v>
      </c>
      <c r="E53" s="17">
        <v>3</v>
      </c>
      <c r="F53" s="17">
        <v>64.33</v>
      </c>
      <c r="G53" s="19">
        <f>72.8/75.36*F53</f>
        <v>62.1446921443737</v>
      </c>
      <c r="H53" s="19">
        <f t="shared" si="1"/>
        <v>64.1084076433121</v>
      </c>
      <c r="I53" s="17"/>
    </row>
    <row r="54" spans="1:9">
      <c r="A54" s="17" t="s">
        <v>11</v>
      </c>
      <c r="B54" s="17" t="s">
        <v>64</v>
      </c>
      <c r="C54" s="17" t="s">
        <v>114</v>
      </c>
      <c r="D54" s="18">
        <v>61.35</v>
      </c>
      <c r="E54" s="17">
        <v>4</v>
      </c>
      <c r="F54" s="17">
        <v>63.67</v>
      </c>
      <c r="G54" s="19">
        <f>72.8/70.14*F54</f>
        <v>66.0846307385229</v>
      </c>
      <c r="H54" s="19">
        <f t="shared" si="1"/>
        <v>62.7703892215569</v>
      </c>
      <c r="I54" s="17"/>
    </row>
    <row r="55" spans="1:9">
      <c r="A55" s="17" t="s">
        <v>11</v>
      </c>
      <c r="B55" s="17" t="s">
        <v>64</v>
      </c>
      <c r="C55" s="17" t="s">
        <v>115</v>
      </c>
      <c r="D55" s="18">
        <v>62.3</v>
      </c>
      <c r="E55" s="17">
        <v>4</v>
      </c>
      <c r="F55" s="17">
        <v>57.67</v>
      </c>
      <c r="G55" s="19">
        <f>72.8/70.14*F55</f>
        <v>59.8570858283433</v>
      </c>
      <c r="H55" s="19">
        <f t="shared" si="1"/>
        <v>61.567125748503</v>
      </c>
      <c r="I55" s="17"/>
    </row>
    <row r="56" spans="1:9">
      <c r="A56" s="17" t="s">
        <v>11</v>
      </c>
      <c r="B56" s="17" t="s">
        <v>64</v>
      </c>
      <c r="C56" s="17" t="s">
        <v>116</v>
      </c>
      <c r="D56" s="18">
        <v>61.65</v>
      </c>
      <c r="E56" s="17">
        <v>4</v>
      </c>
      <c r="F56" s="17">
        <v>45</v>
      </c>
      <c r="G56" s="19">
        <f>72.8/70.14*F56</f>
        <v>46.7065868263473</v>
      </c>
      <c r="H56" s="19">
        <f t="shared" si="1"/>
        <v>57.1669760479042</v>
      </c>
      <c r="I56" s="17"/>
    </row>
    <row r="57" spans="1:9">
      <c r="A57" s="17" t="s">
        <v>11</v>
      </c>
      <c r="B57" s="17" t="s">
        <v>64</v>
      </c>
      <c r="C57" s="17" t="s">
        <v>117</v>
      </c>
      <c r="D57" s="18">
        <v>62.95</v>
      </c>
      <c r="E57" s="17">
        <v>4</v>
      </c>
      <c r="F57" s="17">
        <v>0</v>
      </c>
      <c r="G57" s="19">
        <f>72.8/70.14*F57</f>
        <v>0</v>
      </c>
      <c r="H57" s="19">
        <f t="shared" si="1"/>
        <v>44.065</v>
      </c>
      <c r="I57" s="17" t="s">
        <v>51</v>
      </c>
    </row>
  </sheetData>
  <sortState ref="A4:J57">
    <sortCondition ref="H4:H57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H12" sqref="H12"/>
    </sheetView>
  </sheetViews>
  <sheetFormatPr defaultColWidth="9" defaultRowHeight="13.5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7" customFormat="1" spans="1:9">
      <c r="A4" s="17" t="s">
        <v>52</v>
      </c>
      <c r="B4" s="17" t="s">
        <v>118</v>
      </c>
      <c r="C4" s="17" t="s">
        <v>119</v>
      </c>
      <c r="D4" s="18">
        <v>74.5</v>
      </c>
      <c r="E4" s="17">
        <v>5</v>
      </c>
      <c r="F4" s="17">
        <v>77</v>
      </c>
      <c r="G4" s="19">
        <f t="shared" ref="G4:G19" si="0">72.38/73.41*F4</f>
        <v>75.9196294782727</v>
      </c>
      <c r="H4" s="19">
        <f t="shared" ref="H4:H34" si="1">D4*0.7+G4*0.3</f>
        <v>74.9258888434818</v>
      </c>
      <c r="I4" s="17"/>
    </row>
    <row r="5" s="27" customFormat="1" spans="1:9">
      <c r="A5" s="17" t="s">
        <v>52</v>
      </c>
      <c r="B5" s="17" t="s">
        <v>118</v>
      </c>
      <c r="C5" s="17" t="s">
        <v>120</v>
      </c>
      <c r="D5" s="18">
        <v>70.45</v>
      </c>
      <c r="E5" s="17">
        <v>5</v>
      </c>
      <c r="F5" s="17">
        <v>81.33</v>
      </c>
      <c r="G5" s="19">
        <f t="shared" si="0"/>
        <v>80.188876174908</v>
      </c>
      <c r="H5" s="19">
        <f t="shared" si="1"/>
        <v>73.3716628524724</v>
      </c>
      <c r="I5" s="17"/>
    </row>
    <row r="6" s="27" customFormat="1" spans="1:9">
      <c r="A6" s="17" t="s">
        <v>52</v>
      </c>
      <c r="B6" s="17" t="s">
        <v>118</v>
      </c>
      <c r="C6" s="17" t="s">
        <v>121</v>
      </c>
      <c r="D6" s="18">
        <v>71.85</v>
      </c>
      <c r="E6" s="17">
        <v>5</v>
      </c>
      <c r="F6" s="17">
        <v>76.67</v>
      </c>
      <c r="G6" s="19">
        <f t="shared" si="0"/>
        <v>75.5942596376515</v>
      </c>
      <c r="H6" s="19">
        <f t="shared" si="1"/>
        <v>72.9732778912955</v>
      </c>
      <c r="I6" s="17"/>
    </row>
    <row r="7" s="27" customFormat="1" spans="1:9">
      <c r="A7" s="17" t="s">
        <v>52</v>
      </c>
      <c r="B7" s="17" t="s">
        <v>118</v>
      </c>
      <c r="C7" s="17" t="s">
        <v>122</v>
      </c>
      <c r="D7" s="18">
        <v>71.05</v>
      </c>
      <c r="E7" s="17">
        <v>5</v>
      </c>
      <c r="F7" s="17">
        <v>77.33</v>
      </c>
      <c r="G7" s="19">
        <f t="shared" si="0"/>
        <v>76.2449993188939</v>
      </c>
      <c r="H7" s="19">
        <f t="shared" si="1"/>
        <v>72.6084997956682</v>
      </c>
      <c r="I7" s="17"/>
    </row>
    <row r="8" s="27" customFormat="1" spans="1:9">
      <c r="A8" s="17" t="s">
        <v>52</v>
      </c>
      <c r="B8" s="17" t="s">
        <v>118</v>
      </c>
      <c r="C8" s="17" t="s">
        <v>123</v>
      </c>
      <c r="D8" s="18">
        <v>71.4</v>
      </c>
      <c r="E8" s="17">
        <v>5</v>
      </c>
      <c r="F8" s="17">
        <v>75.33</v>
      </c>
      <c r="G8" s="19">
        <f t="shared" si="0"/>
        <v>74.2730608908868</v>
      </c>
      <c r="H8" s="19">
        <f t="shared" si="1"/>
        <v>72.261918267266</v>
      </c>
      <c r="I8" s="17"/>
    </row>
    <row r="9" s="27" customFormat="1" spans="1:9">
      <c r="A9" s="17" t="s">
        <v>52</v>
      </c>
      <c r="B9" s="17" t="s">
        <v>118</v>
      </c>
      <c r="C9" s="17" t="s">
        <v>124</v>
      </c>
      <c r="D9" s="18">
        <v>68.9</v>
      </c>
      <c r="E9" s="17">
        <v>5</v>
      </c>
      <c r="F9" s="17">
        <v>80.67</v>
      </c>
      <c r="G9" s="19">
        <f t="shared" si="0"/>
        <v>79.5381364936657</v>
      </c>
      <c r="H9" s="19">
        <f t="shared" si="1"/>
        <v>72.0914409480997</v>
      </c>
      <c r="I9" s="17"/>
    </row>
    <row r="10" s="27" customFormat="1" spans="1:9">
      <c r="A10" s="17" t="s">
        <v>52</v>
      </c>
      <c r="B10" s="17" t="s">
        <v>118</v>
      </c>
      <c r="C10" s="17" t="s">
        <v>125</v>
      </c>
      <c r="D10" s="18">
        <v>70.1</v>
      </c>
      <c r="E10" s="17">
        <v>5</v>
      </c>
      <c r="F10" s="17">
        <v>77.33</v>
      </c>
      <c r="G10" s="19">
        <f t="shared" si="0"/>
        <v>76.2449993188939</v>
      </c>
      <c r="H10" s="19">
        <f t="shared" si="1"/>
        <v>71.9434997956682</v>
      </c>
      <c r="I10" s="17"/>
    </row>
    <row r="11" s="27" customFormat="1" spans="1:9">
      <c r="A11" s="17" t="s">
        <v>52</v>
      </c>
      <c r="B11" s="17" t="s">
        <v>118</v>
      </c>
      <c r="C11" s="17" t="s">
        <v>126</v>
      </c>
      <c r="D11" s="18">
        <v>68.6</v>
      </c>
      <c r="E11" s="17">
        <v>5</v>
      </c>
      <c r="F11" s="17">
        <v>78.33</v>
      </c>
      <c r="G11" s="19">
        <f t="shared" si="0"/>
        <v>77.2309685328974</v>
      </c>
      <c r="H11" s="19">
        <f t="shared" si="1"/>
        <v>71.1892905598692</v>
      </c>
      <c r="I11" s="17"/>
    </row>
    <row r="12" s="27" customFormat="1" spans="1:9">
      <c r="A12" s="17" t="s">
        <v>52</v>
      </c>
      <c r="B12" s="17" t="s">
        <v>118</v>
      </c>
      <c r="C12" s="17" t="s">
        <v>127</v>
      </c>
      <c r="D12" s="18">
        <v>69.8</v>
      </c>
      <c r="E12" s="17">
        <v>5</v>
      </c>
      <c r="F12" s="17">
        <v>74.67</v>
      </c>
      <c r="G12" s="19">
        <f t="shared" si="0"/>
        <v>73.6223212096445</v>
      </c>
      <c r="H12" s="19">
        <f t="shared" si="1"/>
        <v>70.9466963628933</v>
      </c>
      <c r="I12" s="17"/>
    </row>
    <row r="13" s="27" customFormat="1" spans="1:9">
      <c r="A13" s="17" t="s">
        <v>52</v>
      </c>
      <c r="B13" s="17" t="s">
        <v>118</v>
      </c>
      <c r="C13" s="17" t="s">
        <v>128</v>
      </c>
      <c r="D13" s="18">
        <v>68.25</v>
      </c>
      <c r="E13" s="17">
        <v>5</v>
      </c>
      <c r="F13" s="17">
        <v>78.33</v>
      </c>
      <c r="G13" s="19">
        <f t="shared" si="0"/>
        <v>77.2309685328974</v>
      </c>
      <c r="H13" s="19">
        <f t="shared" si="1"/>
        <v>70.9442905598692</v>
      </c>
      <c r="I13" s="17"/>
    </row>
    <row r="14" s="27" customFormat="1" spans="1:9">
      <c r="A14" s="17" t="s">
        <v>52</v>
      </c>
      <c r="B14" s="17" t="s">
        <v>118</v>
      </c>
      <c r="C14" s="17" t="s">
        <v>129</v>
      </c>
      <c r="D14" s="18">
        <v>68.25</v>
      </c>
      <c r="E14" s="17">
        <v>5</v>
      </c>
      <c r="F14" s="17">
        <v>77.67</v>
      </c>
      <c r="G14" s="19">
        <f t="shared" si="0"/>
        <v>76.5802288516551</v>
      </c>
      <c r="H14" s="19">
        <f t="shared" si="1"/>
        <v>70.7490686554965</v>
      </c>
      <c r="I14" s="17"/>
    </row>
    <row r="15" s="27" customFormat="1" spans="1:9">
      <c r="A15" s="17" t="s">
        <v>52</v>
      </c>
      <c r="B15" s="17" t="s">
        <v>118</v>
      </c>
      <c r="C15" s="17" t="s">
        <v>130</v>
      </c>
      <c r="D15" s="18">
        <v>71.15</v>
      </c>
      <c r="E15" s="17">
        <v>5</v>
      </c>
      <c r="F15" s="17">
        <v>70.33</v>
      </c>
      <c r="G15" s="19">
        <f t="shared" si="0"/>
        <v>69.3432148208691</v>
      </c>
      <c r="H15" s="19">
        <f t="shared" si="1"/>
        <v>70.6079644462607</v>
      </c>
      <c r="I15" s="17"/>
    </row>
    <row r="16" s="27" customFormat="1" spans="1:9">
      <c r="A16" s="17" t="s">
        <v>52</v>
      </c>
      <c r="B16" s="17" t="s">
        <v>118</v>
      </c>
      <c r="C16" s="17" t="s">
        <v>131</v>
      </c>
      <c r="D16" s="18">
        <v>69.1</v>
      </c>
      <c r="E16" s="17">
        <v>5</v>
      </c>
      <c r="F16" s="17">
        <v>74</v>
      </c>
      <c r="G16" s="19">
        <f t="shared" si="0"/>
        <v>72.9617218362621</v>
      </c>
      <c r="H16" s="19">
        <f t="shared" si="1"/>
        <v>70.2585165508786</v>
      </c>
      <c r="I16" s="17"/>
    </row>
    <row r="17" s="27" customFormat="1" spans="1:9">
      <c r="A17" s="17" t="s">
        <v>52</v>
      </c>
      <c r="B17" s="17" t="s">
        <v>118</v>
      </c>
      <c r="C17" s="17" t="s">
        <v>132</v>
      </c>
      <c r="D17" s="18">
        <v>68.65</v>
      </c>
      <c r="E17" s="17">
        <v>5</v>
      </c>
      <c r="F17" s="17">
        <v>74.33</v>
      </c>
      <c r="G17" s="19">
        <f t="shared" si="0"/>
        <v>73.2870916768833</v>
      </c>
      <c r="H17" s="19">
        <f t="shared" si="1"/>
        <v>70.041127503065</v>
      </c>
      <c r="I17" s="17"/>
    </row>
    <row r="18" s="27" customFormat="1" spans="1:9">
      <c r="A18" s="17" t="s">
        <v>52</v>
      </c>
      <c r="B18" s="17" t="s">
        <v>118</v>
      </c>
      <c r="C18" s="17" t="s">
        <v>133</v>
      </c>
      <c r="D18" s="18">
        <v>69.1</v>
      </c>
      <c r="E18" s="17">
        <v>5</v>
      </c>
      <c r="F18" s="17">
        <v>73</v>
      </c>
      <c r="G18" s="19">
        <f t="shared" si="0"/>
        <v>71.9757526222586</v>
      </c>
      <c r="H18" s="19">
        <f t="shared" si="1"/>
        <v>69.9627257866776</v>
      </c>
      <c r="I18" s="17"/>
    </row>
    <row r="19" s="27" customFormat="1" spans="1:9">
      <c r="A19" s="17" t="s">
        <v>52</v>
      </c>
      <c r="B19" s="17" t="s">
        <v>118</v>
      </c>
      <c r="C19" s="17" t="s">
        <v>134</v>
      </c>
      <c r="D19" s="18">
        <v>67</v>
      </c>
      <c r="E19" s="17">
        <v>5</v>
      </c>
      <c r="F19" s="17">
        <v>77.33</v>
      </c>
      <c r="G19" s="19">
        <f t="shared" si="0"/>
        <v>76.2449993188939</v>
      </c>
      <c r="H19" s="19">
        <f t="shared" si="1"/>
        <v>69.7734997956682</v>
      </c>
      <c r="I19" s="17"/>
    </row>
    <row r="20" s="27" customFormat="1" spans="1:9">
      <c r="A20" s="17" t="s">
        <v>52</v>
      </c>
      <c r="B20" s="17" t="s">
        <v>118</v>
      </c>
      <c r="C20" s="17" t="s">
        <v>135</v>
      </c>
      <c r="D20" s="18">
        <v>66.1</v>
      </c>
      <c r="E20" s="17">
        <v>6</v>
      </c>
      <c r="F20" s="17">
        <v>75.67</v>
      </c>
      <c r="G20" s="19">
        <f>72.38/70.17*F20</f>
        <v>78.0532221747185</v>
      </c>
      <c r="H20" s="19">
        <f t="shared" si="1"/>
        <v>69.6859666524156</v>
      </c>
      <c r="I20" s="17"/>
    </row>
    <row r="21" s="27" customFormat="1" spans="1:9">
      <c r="A21" s="17" t="s">
        <v>52</v>
      </c>
      <c r="B21" s="17" t="s">
        <v>118</v>
      </c>
      <c r="C21" s="17" t="s">
        <v>136</v>
      </c>
      <c r="D21" s="18">
        <v>69.05</v>
      </c>
      <c r="E21" s="17">
        <v>5</v>
      </c>
      <c r="F21" s="17">
        <v>71.67</v>
      </c>
      <c r="G21" s="19">
        <f t="shared" ref="G21:G27" si="2">72.38/73.41*F21</f>
        <v>70.6644135676338</v>
      </c>
      <c r="H21" s="19">
        <f t="shared" si="1"/>
        <v>69.5343240702902</v>
      </c>
      <c r="I21" s="17"/>
    </row>
    <row r="22" s="27" customFormat="1" spans="1:9">
      <c r="A22" s="17" t="s">
        <v>52</v>
      </c>
      <c r="B22" s="17" t="s">
        <v>118</v>
      </c>
      <c r="C22" s="17" t="s">
        <v>137</v>
      </c>
      <c r="D22" s="18">
        <v>66.5</v>
      </c>
      <c r="E22" s="17">
        <v>5</v>
      </c>
      <c r="F22" s="17">
        <v>77</v>
      </c>
      <c r="G22" s="19">
        <f t="shared" si="2"/>
        <v>75.9196294782727</v>
      </c>
      <c r="H22" s="19">
        <f t="shared" si="1"/>
        <v>69.3258888434818</v>
      </c>
      <c r="I22" s="17"/>
    </row>
    <row r="23" s="27" customFormat="1" spans="1:9">
      <c r="A23" s="17" t="s">
        <v>52</v>
      </c>
      <c r="B23" s="17" t="s">
        <v>118</v>
      </c>
      <c r="C23" s="17" t="s">
        <v>138</v>
      </c>
      <c r="D23" s="18">
        <v>68.65</v>
      </c>
      <c r="E23" s="17">
        <v>5</v>
      </c>
      <c r="F23" s="17">
        <v>69</v>
      </c>
      <c r="G23" s="19">
        <f t="shared" si="2"/>
        <v>68.0318757662444</v>
      </c>
      <c r="H23" s="19">
        <f t="shared" si="1"/>
        <v>68.4645627298733</v>
      </c>
      <c r="I23" s="17"/>
    </row>
    <row r="24" spans="1:9">
      <c r="A24" s="17" t="s">
        <v>52</v>
      </c>
      <c r="B24" s="17" t="s">
        <v>118</v>
      </c>
      <c r="C24" s="17" t="s">
        <v>139</v>
      </c>
      <c r="D24" s="18">
        <v>66.6</v>
      </c>
      <c r="E24" s="17">
        <v>5</v>
      </c>
      <c r="F24" s="17">
        <v>72.67</v>
      </c>
      <c r="G24" s="19">
        <f t="shared" si="2"/>
        <v>71.6503827816374</v>
      </c>
      <c r="H24" s="19">
        <f t="shared" si="1"/>
        <v>68.1151148344912</v>
      </c>
      <c r="I24" s="17"/>
    </row>
    <row r="25" spans="1:9">
      <c r="A25" s="17" t="s">
        <v>52</v>
      </c>
      <c r="B25" s="17" t="s">
        <v>118</v>
      </c>
      <c r="C25" s="17" t="s">
        <v>140</v>
      </c>
      <c r="D25" s="18">
        <v>66.7</v>
      </c>
      <c r="E25" s="17">
        <v>5</v>
      </c>
      <c r="F25" s="17">
        <v>71.33</v>
      </c>
      <c r="G25" s="19">
        <f t="shared" si="2"/>
        <v>70.3291840348726</v>
      </c>
      <c r="H25" s="19">
        <f t="shared" si="1"/>
        <v>67.7887552104618</v>
      </c>
      <c r="I25" s="17"/>
    </row>
    <row r="26" spans="1:9">
      <c r="A26" s="17" t="s">
        <v>52</v>
      </c>
      <c r="B26" s="17" t="s">
        <v>118</v>
      </c>
      <c r="C26" s="17" t="s">
        <v>141</v>
      </c>
      <c r="D26" s="18">
        <v>69</v>
      </c>
      <c r="E26" s="17">
        <v>5</v>
      </c>
      <c r="F26" s="17">
        <v>65</v>
      </c>
      <c r="G26" s="19">
        <f t="shared" si="2"/>
        <v>64.0879989102302</v>
      </c>
      <c r="H26" s="19">
        <f t="shared" si="1"/>
        <v>67.5263996730691</v>
      </c>
      <c r="I26" s="17"/>
    </row>
    <row r="27" spans="1:9">
      <c r="A27" s="17" t="s">
        <v>52</v>
      </c>
      <c r="B27" s="17" t="s">
        <v>118</v>
      </c>
      <c r="C27" s="17" t="s">
        <v>142</v>
      </c>
      <c r="D27" s="18">
        <v>66.65</v>
      </c>
      <c r="E27" s="17">
        <v>5</v>
      </c>
      <c r="F27" s="17">
        <v>69.33</v>
      </c>
      <c r="G27" s="19">
        <f t="shared" si="2"/>
        <v>68.3572456068655</v>
      </c>
      <c r="H27" s="19">
        <f t="shared" si="1"/>
        <v>67.1621736820597</v>
      </c>
      <c r="I27" s="17"/>
    </row>
    <row r="28" spans="1:9">
      <c r="A28" s="17" t="s">
        <v>52</v>
      </c>
      <c r="B28" s="17" t="s">
        <v>118</v>
      </c>
      <c r="C28" s="17" t="s">
        <v>143</v>
      </c>
      <c r="D28" s="18">
        <v>66</v>
      </c>
      <c r="E28" s="17">
        <v>6</v>
      </c>
      <c r="F28" s="17">
        <v>65.33</v>
      </c>
      <c r="G28" s="19">
        <f>72.38/70.17*F28</f>
        <v>67.3875644862477</v>
      </c>
      <c r="H28" s="19">
        <f t="shared" si="1"/>
        <v>66.4162693458743</v>
      </c>
      <c r="I28" s="17"/>
    </row>
    <row r="29" spans="1:9">
      <c r="A29" s="17" t="s">
        <v>52</v>
      </c>
      <c r="B29" s="17" t="s">
        <v>118</v>
      </c>
      <c r="C29" s="17" t="s">
        <v>144</v>
      </c>
      <c r="D29" s="18">
        <v>66.45</v>
      </c>
      <c r="E29" s="17">
        <v>5</v>
      </c>
      <c r="F29" s="17">
        <v>66.67</v>
      </c>
      <c r="G29" s="19">
        <f>72.38/73.41*F29</f>
        <v>65.7345674976161</v>
      </c>
      <c r="H29" s="19">
        <f t="shared" si="1"/>
        <v>66.2353702492848</v>
      </c>
      <c r="I29" s="17"/>
    </row>
    <row r="30" spans="1:9">
      <c r="A30" s="17" t="s">
        <v>52</v>
      </c>
      <c r="B30" s="17" t="s">
        <v>118</v>
      </c>
      <c r="C30" s="17" t="s">
        <v>145</v>
      </c>
      <c r="D30" s="18">
        <v>65.85</v>
      </c>
      <c r="E30" s="17">
        <v>6</v>
      </c>
      <c r="F30" s="17">
        <v>65</v>
      </c>
      <c r="G30" s="19">
        <f>72.38/70.17*F30</f>
        <v>67.0471711557646</v>
      </c>
      <c r="H30" s="19">
        <f t="shared" si="1"/>
        <v>66.2091513467294</v>
      </c>
      <c r="I30" s="17"/>
    </row>
    <row r="31" spans="1:9">
      <c r="A31" s="17" t="s">
        <v>52</v>
      </c>
      <c r="B31" s="17" t="s">
        <v>118</v>
      </c>
      <c r="C31" s="17" t="s">
        <v>146</v>
      </c>
      <c r="D31" s="18">
        <v>70.6</v>
      </c>
      <c r="E31" s="17">
        <v>5</v>
      </c>
      <c r="F31" s="17">
        <v>56.67</v>
      </c>
      <c r="G31" s="19">
        <f>72.38/73.41*F31</f>
        <v>55.8748753575807</v>
      </c>
      <c r="H31" s="19">
        <f t="shared" si="1"/>
        <v>66.1824626072742</v>
      </c>
      <c r="I31" s="17"/>
    </row>
    <row r="32" spans="1:9">
      <c r="A32" s="17" t="s">
        <v>52</v>
      </c>
      <c r="B32" s="17" t="s">
        <v>118</v>
      </c>
      <c r="C32" s="17" t="s">
        <v>147</v>
      </c>
      <c r="D32" s="18">
        <v>65.85</v>
      </c>
      <c r="E32" s="17">
        <v>6</v>
      </c>
      <c r="F32" s="17">
        <v>64.67</v>
      </c>
      <c r="G32" s="19">
        <f>72.38/70.17*F32</f>
        <v>66.7067778252814</v>
      </c>
      <c r="H32" s="19">
        <f t="shared" si="1"/>
        <v>66.1070333475844</v>
      </c>
      <c r="I32" s="17"/>
    </row>
    <row r="33" spans="1:9">
      <c r="A33" s="17" t="s">
        <v>52</v>
      </c>
      <c r="B33" s="17" t="s">
        <v>118</v>
      </c>
      <c r="C33" s="17" t="s">
        <v>148</v>
      </c>
      <c r="D33" s="18">
        <v>66</v>
      </c>
      <c r="E33" s="17">
        <v>6</v>
      </c>
      <c r="F33" s="17">
        <v>64.33</v>
      </c>
      <c r="G33" s="19">
        <f>72.38/70.17*F33</f>
        <v>66.3560695453898</v>
      </c>
      <c r="H33" s="19">
        <f t="shared" si="1"/>
        <v>66.1068208636169</v>
      </c>
      <c r="I33" s="17"/>
    </row>
    <row r="34" spans="1:9">
      <c r="A34" s="17" t="s">
        <v>52</v>
      </c>
      <c r="B34" s="17" t="s">
        <v>118</v>
      </c>
      <c r="C34" s="17" t="s">
        <v>149</v>
      </c>
      <c r="D34" s="18">
        <v>66.5</v>
      </c>
      <c r="E34" s="17">
        <v>5</v>
      </c>
      <c r="F34" s="17">
        <v>65.67</v>
      </c>
      <c r="G34" s="19">
        <f>72.38/73.41*F34</f>
        <v>64.7485982836126</v>
      </c>
      <c r="H34" s="19">
        <f t="shared" si="1"/>
        <v>65.9745794850838</v>
      </c>
      <c r="I34" s="17"/>
    </row>
  </sheetData>
  <sortState ref="A4:J34">
    <sortCondition ref="H4:H34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11" sqref="A1:I11"/>
    </sheetView>
  </sheetViews>
  <sheetFormatPr defaultColWidth="9" defaultRowHeight="13.5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7" customFormat="1" spans="1:9">
      <c r="A4" s="17" t="s">
        <v>11</v>
      </c>
      <c r="B4" s="17" t="s">
        <v>150</v>
      </c>
      <c r="C4" s="17" t="s">
        <v>151</v>
      </c>
      <c r="D4" s="18">
        <v>70.75</v>
      </c>
      <c r="E4" s="18">
        <v>6</v>
      </c>
      <c r="F4" s="18">
        <v>85.67</v>
      </c>
      <c r="G4" s="19"/>
      <c r="H4" s="19">
        <f t="shared" ref="H4:H11" si="0">D4*0.7+F4*0.3</f>
        <v>75.226</v>
      </c>
      <c r="I4" s="17"/>
    </row>
    <row r="5" s="27" customFormat="1" spans="1:9">
      <c r="A5" s="17" t="s">
        <v>11</v>
      </c>
      <c r="B5" s="17" t="s">
        <v>150</v>
      </c>
      <c r="C5" s="17" t="s">
        <v>152</v>
      </c>
      <c r="D5" s="18">
        <v>74</v>
      </c>
      <c r="E5" s="18">
        <v>6</v>
      </c>
      <c r="F5" s="18">
        <v>70.67</v>
      </c>
      <c r="G5" s="19"/>
      <c r="H5" s="19">
        <f t="shared" si="0"/>
        <v>73.001</v>
      </c>
      <c r="I5" s="17"/>
    </row>
    <row r="6" s="27" customFormat="1" spans="1:9">
      <c r="A6" s="17" t="s">
        <v>11</v>
      </c>
      <c r="B6" s="17" t="s">
        <v>150</v>
      </c>
      <c r="C6" s="17" t="s">
        <v>153</v>
      </c>
      <c r="D6" s="18">
        <v>64</v>
      </c>
      <c r="E6" s="18">
        <v>6</v>
      </c>
      <c r="F6" s="18">
        <v>83</v>
      </c>
      <c r="G6" s="19"/>
      <c r="H6" s="19">
        <f t="shared" si="0"/>
        <v>69.7</v>
      </c>
      <c r="I6" s="17"/>
    </row>
    <row r="7" s="27" customFormat="1" spans="1:9">
      <c r="A7" s="17" t="s">
        <v>11</v>
      </c>
      <c r="B7" s="17" t="s">
        <v>150</v>
      </c>
      <c r="C7" s="17" t="s">
        <v>154</v>
      </c>
      <c r="D7" s="18">
        <v>68.55</v>
      </c>
      <c r="E7" s="18">
        <v>6</v>
      </c>
      <c r="F7" s="18">
        <v>72</v>
      </c>
      <c r="G7" s="19"/>
      <c r="H7" s="19">
        <f t="shared" si="0"/>
        <v>69.585</v>
      </c>
      <c r="I7" s="17"/>
    </row>
    <row r="8" s="27" customFormat="1" spans="1:9">
      <c r="A8" s="17" t="s">
        <v>11</v>
      </c>
      <c r="B8" s="17" t="s">
        <v>150</v>
      </c>
      <c r="C8" s="17" t="s">
        <v>155</v>
      </c>
      <c r="D8" s="18">
        <v>65.25</v>
      </c>
      <c r="E8" s="18">
        <v>6</v>
      </c>
      <c r="F8" s="18">
        <v>68.67</v>
      </c>
      <c r="G8" s="19"/>
      <c r="H8" s="19">
        <f t="shared" si="0"/>
        <v>66.276</v>
      </c>
      <c r="I8" s="17"/>
    </row>
    <row r="9" spans="1:9">
      <c r="A9" s="17" t="s">
        <v>11</v>
      </c>
      <c r="B9" s="17" t="s">
        <v>150</v>
      </c>
      <c r="C9" s="17" t="s">
        <v>156</v>
      </c>
      <c r="D9" s="18">
        <v>62.45</v>
      </c>
      <c r="E9" s="18">
        <v>6</v>
      </c>
      <c r="F9" s="18">
        <v>70.33</v>
      </c>
      <c r="G9" s="19"/>
      <c r="H9" s="19">
        <f t="shared" si="0"/>
        <v>64.814</v>
      </c>
      <c r="I9" s="17"/>
    </row>
    <row r="10" spans="1:9">
      <c r="A10" s="17" t="s">
        <v>11</v>
      </c>
      <c r="B10" s="17" t="s">
        <v>150</v>
      </c>
      <c r="C10" s="17" t="s">
        <v>157</v>
      </c>
      <c r="D10" s="18">
        <v>62.2</v>
      </c>
      <c r="E10" s="18">
        <v>6</v>
      </c>
      <c r="F10" s="18">
        <v>61.67</v>
      </c>
      <c r="G10" s="19"/>
      <c r="H10" s="19">
        <f t="shared" si="0"/>
        <v>62.041</v>
      </c>
      <c r="I10" s="17"/>
    </row>
    <row r="11" spans="1:9">
      <c r="A11" s="17" t="s">
        <v>11</v>
      </c>
      <c r="B11" s="17" t="s">
        <v>150</v>
      </c>
      <c r="C11" s="17" t="s">
        <v>158</v>
      </c>
      <c r="D11" s="18">
        <v>64.95</v>
      </c>
      <c r="E11" s="18">
        <v>6</v>
      </c>
      <c r="F11" s="18">
        <v>0</v>
      </c>
      <c r="G11" s="19"/>
      <c r="H11" s="19">
        <f t="shared" si="0"/>
        <v>45.465</v>
      </c>
      <c r="I11" s="17" t="s">
        <v>51</v>
      </c>
    </row>
  </sheetData>
  <sortState ref="A4:J11">
    <sortCondition ref="H4:H11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G7" sqref="A1:I11"/>
    </sheetView>
  </sheetViews>
  <sheetFormatPr defaultColWidth="9" defaultRowHeight="13.5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11</v>
      </c>
      <c r="B4" s="17" t="s">
        <v>159</v>
      </c>
      <c r="C4" s="17" t="s">
        <v>160</v>
      </c>
      <c r="D4" s="18">
        <v>65</v>
      </c>
      <c r="E4" s="18">
        <v>6</v>
      </c>
      <c r="F4" s="18">
        <v>77</v>
      </c>
      <c r="G4" s="19"/>
      <c r="H4" s="19">
        <f t="shared" ref="H4:H11" si="0">D4*0.7+F4*0.3</f>
        <v>68.6</v>
      </c>
      <c r="I4" s="17"/>
    </row>
    <row r="5" s="26" customFormat="1" ht="21" customHeight="1" spans="1:9">
      <c r="A5" s="17" t="s">
        <v>11</v>
      </c>
      <c r="B5" s="17" t="s">
        <v>159</v>
      </c>
      <c r="C5" s="17" t="s">
        <v>161</v>
      </c>
      <c r="D5" s="18">
        <v>64.1</v>
      </c>
      <c r="E5" s="18">
        <v>6</v>
      </c>
      <c r="F5" s="18">
        <v>76.33</v>
      </c>
      <c r="G5" s="19"/>
      <c r="H5" s="19">
        <f t="shared" si="0"/>
        <v>67.769</v>
      </c>
      <c r="I5" s="17"/>
    </row>
    <row r="6" s="2" customFormat="1" spans="1:9">
      <c r="A6" s="17" t="s">
        <v>11</v>
      </c>
      <c r="B6" s="17" t="s">
        <v>159</v>
      </c>
      <c r="C6" s="17" t="s">
        <v>162</v>
      </c>
      <c r="D6" s="18">
        <v>61.05</v>
      </c>
      <c r="E6" s="18">
        <v>6</v>
      </c>
      <c r="F6" s="18">
        <v>71.67</v>
      </c>
      <c r="G6" s="19"/>
      <c r="H6" s="19">
        <f t="shared" si="0"/>
        <v>64.236</v>
      </c>
      <c r="I6" s="17"/>
    </row>
    <row r="7" s="2" customFormat="1" spans="1:9">
      <c r="A7" s="17" t="s">
        <v>11</v>
      </c>
      <c r="B7" s="17" t="s">
        <v>159</v>
      </c>
      <c r="C7" s="17" t="s">
        <v>163</v>
      </c>
      <c r="D7" s="18">
        <v>62.45</v>
      </c>
      <c r="E7" s="18">
        <v>6</v>
      </c>
      <c r="F7" s="18">
        <v>66.67</v>
      </c>
      <c r="G7" s="19"/>
      <c r="H7" s="19">
        <f t="shared" si="0"/>
        <v>63.716</v>
      </c>
      <c r="I7" s="17"/>
    </row>
    <row r="8" s="2" customFormat="1" spans="1:9">
      <c r="A8" s="17" t="s">
        <v>11</v>
      </c>
      <c r="B8" s="17" t="s">
        <v>159</v>
      </c>
      <c r="C8" s="17" t="s">
        <v>164</v>
      </c>
      <c r="D8" s="18">
        <v>58.15</v>
      </c>
      <c r="E8" s="18">
        <v>6</v>
      </c>
      <c r="F8" s="18">
        <v>68.33</v>
      </c>
      <c r="G8" s="19"/>
      <c r="H8" s="19">
        <f t="shared" si="0"/>
        <v>61.204</v>
      </c>
      <c r="I8" s="17"/>
    </row>
    <row r="9" s="3" customFormat="1" spans="1:9">
      <c r="A9" s="17" t="s">
        <v>11</v>
      </c>
      <c r="B9" s="17" t="s">
        <v>159</v>
      </c>
      <c r="C9" s="17" t="s">
        <v>165</v>
      </c>
      <c r="D9" s="18">
        <v>56.45</v>
      </c>
      <c r="E9" s="18">
        <v>6</v>
      </c>
      <c r="F9" s="18">
        <v>69.67</v>
      </c>
      <c r="G9" s="19"/>
      <c r="H9" s="19">
        <f t="shared" si="0"/>
        <v>60.416</v>
      </c>
      <c r="I9" s="17"/>
    </row>
    <row r="10" s="3" customFormat="1" spans="1:9">
      <c r="A10" s="17" t="s">
        <v>11</v>
      </c>
      <c r="B10" s="17" t="s">
        <v>159</v>
      </c>
      <c r="C10" s="17" t="s">
        <v>166</v>
      </c>
      <c r="D10" s="18">
        <v>55.15</v>
      </c>
      <c r="E10" s="18">
        <v>6</v>
      </c>
      <c r="F10" s="18">
        <v>64</v>
      </c>
      <c r="G10" s="19"/>
      <c r="H10" s="19">
        <f t="shared" si="0"/>
        <v>57.805</v>
      </c>
      <c r="I10" s="17"/>
    </row>
    <row r="11" s="3" customFormat="1" spans="1:9">
      <c r="A11" s="17" t="s">
        <v>11</v>
      </c>
      <c r="B11" s="17" t="s">
        <v>159</v>
      </c>
      <c r="C11" s="17" t="s">
        <v>167</v>
      </c>
      <c r="D11" s="18">
        <v>51.7</v>
      </c>
      <c r="E11" s="18">
        <v>6</v>
      </c>
      <c r="F11" s="18">
        <v>65.33</v>
      </c>
      <c r="G11" s="19"/>
      <c r="H11" s="19">
        <f t="shared" si="0"/>
        <v>55.789</v>
      </c>
      <c r="I11" s="17"/>
    </row>
  </sheetData>
  <sortState ref="A4:J11">
    <sortCondition ref="H4:H11" descending="1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G4" sqref="A1:I4"/>
    </sheetView>
  </sheetViews>
  <sheetFormatPr defaultColWidth="9" defaultRowHeight="13.5" outlineLevelRow="3"/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ht="27" spans="1:9">
      <c r="A4" s="17" t="s">
        <v>52</v>
      </c>
      <c r="B4" s="23" t="s">
        <v>168</v>
      </c>
      <c r="C4" s="17" t="s">
        <v>169</v>
      </c>
      <c r="D4" s="18">
        <v>56.05</v>
      </c>
      <c r="E4" s="18">
        <v>6</v>
      </c>
      <c r="F4" s="18">
        <v>64</v>
      </c>
      <c r="G4" s="19"/>
      <c r="H4" s="19">
        <f>D4*0.7+F4*0.3</f>
        <v>58.435</v>
      </c>
      <c r="I4" s="17"/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C2" sqref="A$1:I$1048576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spans="1:9">
      <c r="A4" s="17" t="s">
        <v>52</v>
      </c>
      <c r="B4" s="17" t="s">
        <v>170</v>
      </c>
      <c r="C4" s="17" t="s">
        <v>171</v>
      </c>
      <c r="D4" s="18">
        <v>54.45</v>
      </c>
      <c r="E4" s="17">
        <v>6</v>
      </c>
      <c r="F4" s="18">
        <v>71.33</v>
      </c>
      <c r="G4" s="19"/>
      <c r="H4" s="19">
        <f>D4*0.7+F4*0.3</f>
        <v>59.514</v>
      </c>
      <c r="I4" s="17"/>
    </row>
    <row r="5" s="3" customFormat="1" spans="1:9">
      <c r="A5" s="17" t="s">
        <v>52</v>
      </c>
      <c r="B5" s="17" t="s">
        <v>170</v>
      </c>
      <c r="C5" s="17" t="s">
        <v>172</v>
      </c>
      <c r="D5" s="18">
        <v>50.3</v>
      </c>
      <c r="E5" s="18">
        <v>6</v>
      </c>
      <c r="F5" s="18">
        <v>0</v>
      </c>
      <c r="G5" s="19"/>
      <c r="H5" s="19">
        <f>D5*0.7+F5*0.3</f>
        <v>35.21</v>
      </c>
      <c r="I5" s="17" t="s">
        <v>51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C1" sqref="A$1:I$1048576"/>
    </sheetView>
  </sheetViews>
  <sheetFormatPr defaultColWidth="9" defaultRowHeight="13.5" outlineLevelRow="4"/>
  <cols>
    <col min="1" max="9" width="9" style="22"/>
  </cols>
  <sheetData>
    <row r="1" ht="20.25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1" t="s">
        <v>7</v>
      </c>
      <c r="I2" s="20" t="s">
        <v>8</v>
      </c>
    </row>
    <row r="3" spans="1:9">
      <c r="A3" s="12"/>
      <c r="B3" s="12"/>
      <c r="C3" s="13"/>
      <c r="D3" s="13"/>
      <c r="E3" s="13"/>
      <c r="F3" s="14" t="s">
        <v>9</v>
      </c>
      <c r="G3" s="15" t="s">
        <v>10</v>
      </c>
      <c r="H3" s="16"/>
      <c r="I3" s="21"/>
    </row>
    <row r="4" s="2" customFormat="1" ht="27" spans="1:9">
      <c r="A4" s="17" t="s">
        <v>52</v>
      </c>
      <c r="B4" s="23" t="s">
        <v>173</v>
      </c>
      <c r="C4" s="17" t="s">
        <v>174</v>
      </c>
      <c r="D4" s="18">
        <v>59.95</v>
      </c>
      <c r="E4" s="17">
        <v>6</v>
      </c>
      <c r="F4" s="18">
        <v>72.67</v>
      </c>
      <c r="G4" s="19"/>
      <c r="H4" s="19">
        <f>D4*0.7+F4*0.3</f>
        <v>63.766</v>
      </c>
      <c r="I4" s="17"/>
    </row>
    <row r="5" s="3" customFormat="1" ht="27" spans="1:9">
      <c r="A5" s="17" t="s">
        <v>52</v>
      </c>
      <c r="B5" s="23" t="s">
        <v>173</v>
      </c>
      <c r="C5" s="17" t="s">
        <v>175</v>
      </c>
      <c r="D5" s="18">
        <v>21.6</v>
      </c>
      <c r="E5" s="18">
        <v>6</v>
      </c>
      <c r="F5" s="18">
        <v>0</v>
      </c>
      <c r="G5" s="19"/>
      <c r="H5" s="19">
        <f>D5*0.7+F5*0.3</f>
        <v>15.12</v>
      </c>
      <c r="I5" s="17" t="s">
        <v>51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人民医院护理1</vt:lpstr>
      <vt:lpstr>中医院护理1</vt:lpstr>
      <vt:lpstr>人民医院护理2</vt:lpstr>
      <vt:lpstr>中医院护理2</vt:lpstr>
      <vt:lpstr>人民医院助产1</vt:lpstr>
      <vt:lpstr>人民医院助产2</vt:lpstr>
      <vt:lpstr>中医院办公室文秘</vt:lpstr>
      <vt:lpstr>中医院财务管理</vt:lpstr>
      <vt:lpstr>中医院采购办文员</vt:lpstr>
      <vt:lpstr>妇保院检验</vt:lpstr>
      <vt:lpstr>人民医院放射诊断</vt:lpstr>
      <vt:lpstr>人民医院检验</vt:lpstr>
      <vt:lpstr>人民医院康复理疗</vt:lpstr>
      <vt:lpstr>中医院B超、放射</vt:lpstr>
      <vt:lpstr>中医院检验</vt:lpstr>
      <vt:lpstr>中医院临床1</vt:lpstr>
      <vt:lpstr>中医院临床2</vt:lpstr>
      <vt:lpstr>中医院针灸</vt:lpstr>
      <vt:lpstr>妇保院办公室</vt:lpstr>
      <vt:lpstr>妇保院财务管理</vt:lpstr>
      <vt:lpstr>妇保院儿科</vt:lpstr>
      <vt:lpstr>妇保院妇产科</vt:lpstr>
      <vt:lpstr>妇保院护理</vt:lpstr>
      <vt:lpstr>妇保院信息系统管理</vt:lpstr>
      <vt:lpstr>妇保院药剂师</vt:lpstr>
      <vt:lpstr>妇保院助产士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ntzxm</cp:lastModifiedBy>
  <dcterms:created xsi:type="dcterms:W3CDTF">2019-11-09T09:20:00Z</dcterms:created>
  <dcterms:modified xsi:type="dcterms:W3CDTF">2019-11-15T02:12:13Z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